
<file path=[Content_Types].xml><?xml version="1.0" encoding="utf-8"?>
<Types xmlns="http://schemas.openxmlformats.org/package/2006/content-types">
  <Override PartName="/xl/theme/themeOverride4.xml" ContentType="application/vnd.openxmlformats-officedocument.themeOverride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theme/themeOverride19.xml" ContentType="application/vnd.openxmlformats-officedocument.themeOverride+xml"/>
  <Override PartName="/xl/charts/chart2.xml" ContentType="application/vnd.openxmlformats-officedocument.drawingml.chart+xml"/>
  <Override PartName="/xl/theme/themeOverride17.xml" ContentType="application/vnd.openxmlformats-officedocument.themeOverride+xml"/>
  <Override PartName="/xl/theme/themeOverride28.xml" ContentType="application/vnd.openxmlformats-officedocument.themeOverride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theme/themeOverride15.xml" ContentType="application/vnd.openxmlformats-officedocument.themeOverride+xml"/>
  <Override PartName="/xl/theme/themeOverride24.xml" ContentType="application/vnd.openxmlformats-officedocument.themeOverride+xml"/>
  <Override PartName="/xl/theme/themeOverride26.xml" ContentType="application/vnd.openxmlformats-officedocument.themeOverride+xml"/>
  <Override PartName="/xl/charts/chart29.xml" ContentType="application/vnd.openxmlformats-officedocument.drawingml.char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theme/themeOverride13.xml" ContentType="application/vnd.openxmlformats-officedocument.themeOverride+xml"/>
  <Override PartName="/xl/charts/chart18.xml" ContentType="application/vnd.openxmlformats-officedocument.drawingml.chart+xml"/>
  <Override PartName="/xl/theme/themeOverride22.xml" ContentType="application/vnd.openxmlformats-officedocument.themeOverride+xml"/>
  <Override PartName="/xl/charts/chart27.xml" ContentType="application/vnd.openxmlformats-officedocument.drawingml.chart+xml"/>
  <Override PartName="/xl/theme/themeOverride33.xml" ContentType="application/vnd.openxmlformats-officedocument.themeOverride+xml"/>
  <Override PartName="/xl/charts/chart36.xml" ContentType="application/vnd.openxmlformats-officedocument.drawingml.chart+xml"/>
  <Override PartName="/xl/charts/chart38.xml" ContentType="application/vnd.openxmlformats-officedocument.drawingml.chart+xml"/>
  <Override PartName="/xl/worksheets/sheet1.xml" ContentType="application/vnd.openxmlformats-officedocument.spreadsheetml.worksheet+xml"/>
  <Override PartName="/xl/theme/themeOverride11.xml" ContentType="application/vnd.openxmlformats-officedocument.themeOverride+xml"/>
  <Override PartName="/xl/charts/chart16.xml" ContentType="application/vnd.openxmlformats-officedocument.drawingml.chart+xml"/>
  <Override PartName="/xl/theme/themeOverride20.xml" ContentType="application/vnd.openxmlformats-officedocument.themeOverride+xml"/>
  <Override PartName="/xl/charts/chart25.xml" ContentType="application/vnd.openxmlformats-officedocument.drawingml.chart+xml"/>
  <Override PartName="/xl/theme/themeOverride31.xml" ContentType="application/vnd.openxmlformats-officedocument.themeOverride+xml"/>
  <Override PartName="/xl/charts/chart34.xml" ContentType="application/vnd.openxmlformats-officedocument.drawingml.chart+xml"/>
  <Override PartName="/xl/sharedStrings.xml" ContentType="application/vnd.openxmlformats-officedocument.spreadsheetml.sharedStrings+xml"/>
  <Override PartName="/xl/theme/themeOverride9.xml" ContentType="application/vnd.openxmlformats-officedocument.themeOverride+xml"/>
  <Override PartName="/xl/charts/chart14.xml" ContentType="application/vnd.openxmlformats-officedocument.drawingml.chart+xml"/>
  <Override PartName="/xl/charts/chart23.xml" ContentType="application/vnd.openxmlformats-officedocument.drawingml.chart+xml"/>
  <Override PartName="/xl/charts/chart32.xml" ContentType="application/vnd.openxmlformats-officedocument.drawingml.chart+xml"/>
  <Override PartName="/xl/theme/themeOverride6.xml" ContentType="application/vnd.openxmlformats-officedocument.themeOverride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Override PartName="/xl/theme/themeOverride5.xml" ContentType="application/vnd.openxmlformats-officedocument.themeOverride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theme/themeOverride29.xml" ContentType="application/vnd.openxmlformats-officedocument.themeOverrid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theme/themeOverride18.xml" ContentType="application/vnd.openxmlformats-officedocument.themeOverride+xml"/>
  <Override PartName="/xl/theme/themeOverride27.xml" ContentType="application/vnd.openxmlformats-officedocument.themeOverride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theme/themeOverride16.xml" ContentType="application/vnd.openxmlformats-officedocument.themeOverride+xml"/>
  <Override PartName="/xl/theme/themeOverride25.xml" ContentType="application/vnd.openxmlformats-officedocument.themeOverride+xml"/>
  <Override PartName="/xl/theme/themeOverride34.xml" ContentType="application/vnd.openxmlformats-officedocument.themeOverrid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theme/themeOverride14.xml" ContentType="application/vnd.openxmlformats-officedocument.themeOverride+xml"/>
  <Override PartName="/xl/charts/chart19.xml" ContentType="application/vnd.openxmlformats-officedocument.drawingml.chart+xml"/>
  <Override PartName="/xl/theme/themeOverride23.xml" ContentType="application/vnd.openxmlformats-officedocument.themeOverride+xml"/>
  <Override PartName="/xl/charts/chart28.xml" ContentType="application/vnd.openxmlformats-officedocument.drawingml.chart+xml"/>
  <Override PartName="/xl/theme/themeOverride32.xml" ContentType="application/vnd.openxmlformats-officedocument.themeOverride+xml"/>
  <Override PartName="/xl/charts/chart37.xml" ContentType="application/vnd.openxmlformats-officedocument.drawingml.chart+xml"/>
  <Override PartName="/xl/theme/themeOverride12.xml" ContentType="application/vnd.openxmlformats-officedocument.themeOverride+xml"/>
  <Override PartName="/xl/charts/chart17.xml" ContentType="application/vnd.openxmlformats-officedocument.drawingml.chart+xml"/>
  <Override PartName="/xl/theme/themeOverride21.xml" ContentType="application/vnd.openxmlformats-officedocument.themeOverride+xml"/>
  <Override PartName="/xl/charts/chart26.xml" ContentType="application/vnd.openxmlformats-officedocument.drawingml.chart+xml"/>
  <Override PartName="/xl/theme/themeOverride30.xml" ContentType="application/vnd.openxmlformats-officedocument.themeOverride+xml"/>
  <Override PartName="/xl/charts/chart35.xml" ContentType="application/vnd.openxmlformats-officedocument.drawingml.chart+xml"/>
  <Override PartName="/xl/calcChain.xml" ContentType="application/vnd.openxmlformats-officedocument.spreadsheetml.calcChain+xml"/>
  <Override PartName="/xl/theme/themeOverride8.xml" ContentType="application/vnd.openxmlformats-officedocument.themeOverride+xml"/>
  <Override PartName="/xl/theme/themeOverride10.xml" ContentType="application/vnd.openxmlformats-officedocument.themeOverride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charts/chart24.xml" ContentType="application/vnd.openxmlformats-officedocument.drawingml.chart+xml"/>
  <Override PartName="/xl/charts/chart33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35" windowWidth="19875" windowHeight="6690" activeTab="4"/>
  </bookViews>
  <sheets>
    <sheet name="Navigation" sheetId="3" r:id="rId1"/>
    <sheet name="Strains" sheetId="2" r:id="rId2"/>
    <sheet name="980043" sheetId="1" r:id="rId3"/>
    <sheet name="Work" sheetId="4" r:id="rId4"/>
    <sheet name="d0 data" sheetId="5" r:id="rId5"/>
  </sheets>
  <definedNames>
    <definedName name="lambda">'d0 data'!$I$1</definedName>
    <definedName name="phi0">'d0 data'!$I$2</definedName>
  </definedNames>
  <calcPr calcId="125725"/>
</workbook>
</file>

<file path=xl/calcChain.xml><?xml version="1.0" encoding="utf-8"?>
<calcChain xmlns="http://schemas.openxmlformats.org/spreadsheetml/2006/main">
  <c r="G36" i="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H35" s="1"/>
  <c r="B5"/>
  <c r="H8"/>
  <c r="H16"/>
  <c r="H24"/>
  <c r="A3" i="4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2"/>
  <c r="AD20"/>
  <c r="AB20"/>
  <c r="Z20"/>
  <c r="X20"/>
  <c r="V20"/>
  <c r="D20"/>
  <c r="E20"/>
  <c r="F20"/>
  <c r="G20"/>
  <c r="H20"/>
  <c r="I20"/>
  <c r="J20"/>
  <c r="K20"/>
  <c r="L20"/>
  <c r="M20"/>
  <c r="N20"/>
  <c r="P20"/>
  <c r="Q20"/>
  <c r="R20"/>
  <c r="S20"/>
  <c r="T20"/>
  <c r="U20"/>
  <c r="W20"/>
  <c r="Y20"/>
  <c r="AA20"/>
  <c r="AC20"/>
  <c r="AE20"/>
  <c r="C20"/>
  <c r="AD18"/>
  <c r="AB18"/>
  <c r="Z18"/>
  <c r="X18"/>
  <c r="V18"/>
  <c r="D18"/>
  <c r="E18"/>
  <c r="F18"/>
  <c r="G18"/>
  <c r="H18"/>
  <c r="I18"/>
  <c r="J18"/>
  <c r="K18"/>
  <c r="L18"/>
  <c r="M18"/>
  <c r="N18"/>
  <c r="P18"/>
  <c r="Q18"/>
  <c r="R18"/>
  <c r="S18"/>
  <c r="T18"/>
  <c r="U18"/>
  <c r="W18"/>
  <c r="Y18"/>
  <c r="AA18"/>
  <c r="AC18"/>
  <c r="AE18"/>
  <c r="C18"/>
  <c r="AD9"/>
  <c r="AB9"/>
  <c r="Z9"/>
  <c r="X9"/>
  <c r="V9"/>
  <c r="D9"/>
  <c r="E9"/>
  <c r="F9"/>
  <c r="G9"/>
  <c r="H9"/>
  <c r="I9"/>
  <c r="J9"/>
  <c r="K9"/>
  <c r="L9"/>
  <c r="M9"/>
  <c r="N9"/>
  <c r="P9"/>
  <c r="Q9"/>
  <c r="R9"/>
  <c r="S9"/>
  <c r="T9"/>
  <c r="U9"/>
  <c r="W9"/>
  <c r="Y9"/>
  <c r="AA9"/>
  <c r="AC9"/>
  <c r="AE9"/>
  <c r="C9"/>
  <c r="AD7"/>
  <c r="AB7"/>
  <c r="Z7"/>
  <c r="X7"/>
  <c r="V7"/>
  <c r="AE7"/>
  <c r="AE5"/>
  <c r="AC7"/>
  <c r="AA7"/>
  <c r="Y7"/>
  <c r="W7"/>
  <c r="D7"/>
  <c r="E7"/>
  <c r="F7"/>
  <c r="G7"/>
  <c r="H7"/>
  <c r="I7"/>
  <c r="J7"/>
  <c r="K7"/>
  <c r="L7"/>
  <c r="M7"/>
  <c r="N7"/>
  <c r="P7"/>
  <c r="Q7"/>
  <c r="R7"/>
  <c r="S7"/>
  <c r="T7"/>
  <c r="U7"/>
  <c r="C7"/>
  <c r="AD5"/>
  <c r="AB5"/>
  <c r="Z5"/>
  <c r="X5"/>
  <c r="V5"/>
  <c r="AC5"/>
  <c r="AA5"/>
  <c r="Y5"/>
  <c r="W5"/>
  <c r="U5"/>
  <c r="T5"/>
  <c r="S5"/>
  <c r="R5"/>
  <c r="Q5"/>
  <c r="P5"/>
  <c r="N5"/>
  <c r="M5"/>
  <c r="L5"/>
  <c r="K5"/>
  <c r="J5"/>
  <c r="I5"/>
  <c r="H5"/>
  <c r="G5"/>
  <c r="F5"/>
  <c r="E5"/>
  <c r="D5"/>
  <c r="C5"/>
  <c r="H20" i="5"/>
  <c r="H12"/>
  <c r="B2" i="4"/>
  <c r="C2"/>
  <c r="D2"/>
  <c r="E2"/>
  <c r="F2"/>
  <c r="G2"/>
  <c r="H2"/>
  <c r="I2"/>
  <c r="J2"/>
  <c r="K2"/>
  <c r="L2"/>
  <c r="M2"/>
  <c r="N2"/>
  <c r="O2"/>
  <c r="P2"/>
  <c r="Q2"/>
  <c r="R2"/>
  <c r="S2"/>
  <c r="T2"/>
  <c r="U2"/>
  <c r="V2"/>
  <c r="W2"/>
  <c r="X2"/>
  <c r="Y2"/>
  <c r="Z2"/>
  <c r="AA2"/>
  <c r="AB2"/>
  <c r="AC2"/>
  <c r="AD2"/>
  <c r="AE2"/>
  <c r="B3"/>
  <c r="C3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C3"/>
  <c r="AD3"/>
  <c r="AE3"/>
  <c r="B4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B6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B8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B10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B11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B12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B23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B22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B21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B19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B17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B16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B15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B14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B13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B24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B25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B26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B27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B28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B29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B30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C1"/>
  <c r="D1"/>
  <c r="E1"/>
  <c r="F1"/>
  <c r="G1"/>
  <c r="H1"/>
  <c r="I1"/>
  <c r="J1"/>
  <c r="K1"/>
  <c r="L1"/>
  <c r="M1"/>
  <c r="N1"/>
  <c r="O1"/>
  <c r="P1"/>
  <c r="Q1"/>
  <c r="R1"/>
  <c r="S1"/>
  <c r="T1"/>
  <c r="U1"/>
  <c r="V1"/>
  <c r="W1"/>
  <c r="X1"/>
  <c r="Y1"/>
  <c r="Z1"/>
  <c r="AA1"/>
  <c r="AB1"/>
  <c r="AC1"/>
  <c r="AD1"/>
  <c r="AE1"/>
  <c r="B1"/>
  <c r="M35" i="2"/>
  <c r="I35"/>
  <c r="M34"/>
  <c r="I34"/>
  <c r="M33"/>
  <c r="I33"/>
  <c r="M32"/>
  <c r="I32"/>
  <c r="M31"/>
  <c r="I31"/>
  <c r="M30"/>
  <c r="I30"/>
  <c r="M29"/>
  <c r="I29"/>
  <c r="M28"/>
  <c r="I28"/>
  <c r="M27"/>
  <c r="I27"/>
  <c r="M26"/>
  <c r="I26"/>
  <c r="M25"/>
  <c r="I25"/>
  <c r="M24"/>
  <c r="I24"/>
  <c r="M23"/>
  <c r="I23"/>
  <c r="M22"/>
  <c r="I22"/>
  <c r="M21"/>
  <c r="I21"/>
  <c r="M20"/>
  <c r="I20"/>
  <c r="M19"/>
  <c r="I19"/>
  <c r="M18"/>
  <c r="I18"/>
  <c r="M17"/>
  <c r="I17"/>
  <c r="M16"/>
  <c r="I16"/>
  <c r="M15"/>
  <c r="I15"/>
  <c r="M14"/>
  <c r="I14"/>
  <c r="M13"/>
  <c r="I13"/>
  <c r="M12"/>
  <c r="I12"/>
  <c r="M11"/>
  <c r="I11"/>
  <c r="M10"/>
  <c r="I10"/>
  <c r="M9"/>
  <c r="I9"/>
  <c r="M8"/>
  <c r="I8"/>
  <c r="M7"/>
  <c r="I7"/>
  <c r="M6"/>
  <c r="I6"/>
  <c r="M5"/>
  <c r="I5"/>
  <c r="M4"/>
  <c r="I4"/>
  <c r="M3"/>
  <c r="I3"/>
  <c r="M2"/>
  <c r="I2"/>
  <c r="H26" i="5" l="1"/>
  <c r="H22"/>
  <c r="H18"/>
  <c r="H14"/>
  <c r="I14" s="1"/>
  <c r="H10"/>
  <c r="I10" s="1"/>
  <c r="H6"/>
  <c r="H28"/>
  <c r="I28" s="1"/>
  <c r="H7"/>
  <c r="I7" s="1"/>
  <c r="H11"/>
  <c r="I11" s="1"/>
  <c r="H15"/>
  <c r="H17"/>
  <c r="H21"/>
  <c r="H23"/>
  <c r="H25"/>
  <c r="H9"/>
  <c r="H13"/>
  <c r="H19"/>
  <c r="I8"/>
  <c r="I9"/>
  <c r="I12"/>
  <c r="I16"/>
  <c r="I20"/>
  <c r="I24"/>
  <c r="I26"/>
  <c r="I35"/>
  <c r="H30"/>
  <c r="I30" s="1"/>
  <c r="H32"/>
  <c r="I32" s="1"/>
  <c r="H34"/>
  <c r="I34" s="1"/>
  <c r="I6"/>
  <c r="I18"/>
  <c r="I19"/>
  <c r="I22"/>
  <c r="I25" l="1"/>
  <c r="I13"/>
  <c r="H27"/>
  <c r="I27" s="1"/>
  <c r="I23"/>
  <c r="I15"/>
  <c r="I17"/>
  <c r="I21"/>
  <c r="H31"/>
  <c r="I31" s="1"/>
  <c r="H29"/>
  <c r="I29" s="1"/>
  <c r="H33"/>
  <c r="I33" s="1"/>
  <c r="H5" l="1"/>
  <c r="I5" s="1"/>
  <c r="I36" s="1"/>
</calcChain>
</file>

<file path=xl/sharedStrings.xml><?xml version="1.0" encoding="utf-8"?>
<sst xmlns="http://schemas.openxmlformats.org/spreadsheetml/2006/main" count="1003" uniqueCount="182">
  <si>
    <t xml:space="preserve">                                                                                </t>
  </si>
  <si>
    <t xml:space="preserve">Run :     1  Seq   1  Rec   1  File L3A:980043  Date  1-JAN-2014 10:32:03.97    </t>
  </si>
  <si>
    <t xml:space="preserve">Mode: MW CENTR_PHI  Npts     1  Mon1[  DB]=  100000 *     1  Mon2[CF]=*      1  </t>
  </si>
  <si>
    <t xml:space="preserve">Temp: Temperature control hardware not installed.                               </t>
  </si>
  <si>
    <t xml:space="preserve">Monx: GE331   [ 1.29790]   Wavelength Approx.  1.52357                          </t>
  </si>
  <si>
    <t xml:space="preserve">Drv :  2TM=  71.880 TMFR=  35.940  PSI=-135.000  PHI= -90.200 DSRD=  12.500     </t>
  </si>
  <si>
    <t xml:space="preserve">Drv : XPOS=-169.284 YPOS= -15.890 ZPOS=  25.355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</si>
  <si>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</si>
  <si>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</si>
  <si>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</si>
  <si>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</si>
  <si>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</si>
  <si>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L3A:980043  Date  1-JAN-2014 10:41:36.11    </t>
  </si>
  <si>
    <t xml:space="preserve">Mode: MW CENTR_PHI  Npts     1  Mon1[  DB]=  120000 *     1  Mon2[CF]=*      1  </t>
  </si>
  <si>
    <t xml:space="preserve">Drv : XPOS=-169.488 YPOS= -15.970 ZPOS=  14.785 DSTD=   0.000                   </t>
  </si>
  <si>
    <t xml:space="preserve">Run :     3  Seq   3  Rec   3  File L3A:980043  Date  1-JAN-2014 10:50:54.23    </t>
  </si>
  <si>
    <t xml:space="preserve">Mode: MW CENTR_PHI  Npts     1  Mon1[  DB]=  115000 *     1  Mon2[CF]=*      1  </t>
  </si>
  <si>
    <t xml:space="preserve">Drv : XPOS=-169.979 YPOS= -15.970 ZPOS=   4.810 DSTD=   0.000                   </t>
  </si>
  <si>
    <t xml:space="preserve">Run :     4  Seq   4  Rec   4  File L3A:980043  Date  1-JAN-2014 11:01:07.25    </t>
  </si>
  <si>
    <t xml:space="preserve">Drv : XPOS=-168.690 YPOS= -15.970 ZPOS=  -5.115 DSTD=   0.000                   </t>
  </si>
  <si>
    <t xml:space="preserve">Run :     5  Seq   5  Rec   5  File L3A:980043  Date  1-JAN-2014 11:11:25.28    </t>
  </si>
  <si>
    <t xml:space="preserve">Drv : XPOS=-167.564 YPOS= -16.185 ZPOS= -15.825 DSTD=   0.000                   </t>
  </si>
  <si>
    <t xml:space="preserve">Run :     6  Seq   6  Rec   6  File L3A:980043  Date  1-JAN-2014 11:21:39.38    </t>
  </si>
  <si>
    <t xml:space="preserve">Drv : XPOS=-168.819 YPOS= -16.315 ZPOS= -24.940 DSTD=   0.000                   </t>
  </si>
  <si>
    <t xml:space="preserve">Run :     7  Seq   7  Rec   7  File L3A:980043  Date  1-JAN-2014 11:31:54.16    </t>
  </si>
  <si>
    <t xml:space="preserve">Mode: MW CENTR_PHI  Npts     1  Mon1[  DB]=  115000 *     3  Mon2[CF]=*      1  </t>
  </si>
  <si>
    <t xml:space="preserve">Drv : XPOS=-169.430 YPOS= -16.315 ZPOS= -34.530 DSTD=   0.000                   </t>
  </si>
  <si>
    <t xml:space="preserve">Run :     8  Seq   8  Rec   8  File L3A:980043  Date  1-JAN-2014 12:02:23.58    </t>
  </si>
  <si>
    <t xml:space="preserve">Drv : XPOS=-168.608 YPOS= -16.320 ZPOS= -43.540 DSTD=   0.000                   </t>
  </si>
  <si>
    <t xml:space="preserve">Run :     9  Seq   9  Rec   9  File L3A:980043  Date  1-JAN-2014 12:12:41.25    </t>
  </si>
  <si>
    <t xml:space="preserve">Drv : XPOS=-167.615 YPOS= -16.395 ZPOS= -54.300 DSTD=   0.000                   </t>
  </si>
  <si>
    <t xml:space="preserve">Run :    10  Seq  10  Rec  10  File L3A:980043  Date  1-JAN-2014 12:22:54.26    </t>
  </si>
  <si>
    <t xml:space="preserve">Drv : XPOS=-167.707 YPOS= -16.535 ZPOS= -65.115 DSTD=   0.000                   </t>
  </si>
  <si>
    <t xml:space="preserve">Run :    11  Seq  11  Rec  11  File L3A:980043  Date  1-JAN-2014 12:33:07.80    </t>
  </si>
  <si>
    <t xml:space="preserve">Drv : XPOS=-168.521 YPOS= -16.900 ZPOS= -76.670 DSTD=   0.000                   </t>
  </si>
  <si>
    <t xml:space="preserve">Run :    12  Seq  12  Rec  22  File L3A:980043  Date  1-JAN-2014 12:43:23.81    </t>
  </si>
  <si>
    <t xml:space="preserve">Drv : XPOS=-166.171 YPOS= -16.900 ZPOS= -76.670 DSTD=   0.000                   </t>
  </si>
  <si>
    <t xml:space="preserve">Run :    13  Seq  13  Rec  21  File L3A:980043  Date  1-JAN-2014 12:53:42.26    </t>
  </si>
  <si>
    <t xml:space="preserve">Drv : XPOS=-165.357 YPOS= -16.535 ZPOS= -65.115 DSTD=   0.000                   </t>
  </si>
  <si>
    <t xml:space="preserve">Run :    14  Seq  14  Rec  20  File L3A:980043  Date  1-JAN-2014 13:03:59.46    </t>
  </si>
  <si>
    <t xml:space="preserve">Drv : XPOS=-165.265 YPOS= -16.395 ZPOS= -54.300 DSTD=   0.000                   </t>
  </si>
  <si>
    <t xml:space="preserve">Run :    15  Seq  15  Rec  19  File L3A:980043  Date  1-JAN-2014 13:14:17.70    </t>
  </si>
  <si>
    <t xml:space="preserve">Drv : XPOS=-166.258 YPOS= -16.320 ZPOS= -43.540 DSTD=   0.000                   </t>
  </si>
  <si>
    <t xml:space="preserve">Run :    16  Seq  16  Rec  18  File L3A:980043  Date  1-JAN-2014 13:24:35.30    </t>
  </si>
  <si>
    <t xml:space="preserve">Drv : XPOS=-167.080 YPOS= -16.315 ZPOS= -34.530 DSTD=   0.000                   </t>
  </si>
  <si>
    <t xml:space="preserve">Run :    17  Seq  17  Rec  17  File L3A:980043  Date  1-JAN-2014 13:55:15.80    </t>
  </si>
  <si>
    <t xml:space="preserve">Drv : XPOS=-166.469 YPOS= -16.315 ZPOS= -24.940 DSTD=   0.000                   </t>
  </si>
  <si>
    <t xml:space="preserve">Run :    18  Seq  18  Rec  16  File L3A:980043  Date  1-JAN-2014 14:05:36.72    </t>
  </si>
  <si>
    <t xml:space="preserve">Drv : XPOS=-165.214 YPOS= -16.185 ZPOS= -15.825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</si>
  <si>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</si>
  <si>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</si>
  <si>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</si>
  <si>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</si>
  <si>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</si>
  <si>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</si>
  <si>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</si>
  <si>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</si>
  <si>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</si>
  <si>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</si>
  <si>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</si>
  <si>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</si>
  <si>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</si>
  <si>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</si>
  <si>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</si>
  <si>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</si>
  <si>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</si>
  <si>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</si>
  <si>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</si>
  <si>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</si>
  <si>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</si>
  <si>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</si>
  <si>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</si>
  <si>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</si>
  <si>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</si>
  <si>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</si>
  <si>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</si>
  <si>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</si>
  <si>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</si>
  <si>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</si>
  <si>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</si>
  <si>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</si>
  <si>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</si>
  <si>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</si>
  <si>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</si>
  <si>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</si>
  <si>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</si>
  <si>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</si>
  <si>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</si>
  <si>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</si>
  <si>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</si>
  <si>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</si>
  <si>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</si>
  <si>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</si>
  <si>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 xml:space="preserve">Run :    19  Seq  19  Rec  15  File L3A:980043  Date  1-JAN-2014 14:15:59.95    </t>
  </si>
  <si>
    <t xml:space="preserve">Drv : XPOS=-166.340 YPOS= -15.970 ZPOS=  -5.115 DSTD=   0.000                   </t>
  </si>
  <si>
    <t xml:space="preserve">Run :    20  Seq  20  Rec  14  File L3A:980043  Date  1-JAN-2014 14:26:26.33    </t>
  </si>
  <si>
    <t xml:space="preserve">Drv : XPOS=-167.629 YPOS= -15.970 ZPOS=   4.810 DSTD=   0.000                   </t>
  </si>
  <si>
    <t xml:space="preserve">Run :    21  Seq  21  Rec  13  File L3A:980043  Date  1-JAN-2014 14:36:44.98    </t>
  </si>
  <si>
    <t xml:space="preserve">Drv : XPOS=-167.138 YPOS= -15.970 ZPOS=  14.785 DSTD=   0.000                   </t>
  </si>
  <si>
    <t xml:space="preserve">Run :    22  Seq  22  Rec  12  File L3A:980043  Date  1-JAN-2014 14:47:05.44    </t>
  </si>
  <si>
    <t xml:space="preserve">Drv : XPOS=-166.934 YPOS= -15.890 ZPOS=  25.355 DSTD=   0.000                   </t>
  </si>
  <si>
    <t xml:space="preserve">Run :    23  Seq  23  Rec  23  File L3A:980043  Date  1-JAN-2014 14:57:23.38    </t>
  </si>
  <si>
    <t xml:space="preserve">Drv : XPOS=-169.130 YPOS= -16.315 ZPOS= -34.530 DSTD=   0.000                   </t>
  </si>
  <si>
    <t xml:space="preserve">Run :    24  Seq  24  Rec  24  File L3A:980043  Date  1-JAN-2014 15:28:14.45    </t>
  </si>
  <si>
    <t xml:space="preserve">Drv : XPOS=-168.830 YPOS= -16.315 ZPOS= -34.530 DSTD=   0.000                   </t>
  </si>
  <si>
    <t xml:space="preserve">Run :    25  Seq  25  Rec  25  File L3A:980043  Date  1-JAN-2014 15:59:01.40    </t>
  </si>
  <si>
    <t xml:space="preserve">Drv : XPOS=-168.530 YPOS= -16.315 ZPOS= -34.530 DSTD=   0.000                   </t>
  </si>
  <si>
    <t xml:space="preserve">Run :    26  Seq  26  Rec  26  File L3A:980043  Date  1-JAN-2014 16:29:48.74    </t>
  </si>
  <si>
    <t xml:space="preserve">Drv : XPOS=-168.230 YPOS= -16.315 ZPOS= -34.530 DSTD=   0.000                   </t>
  </si>
  <si>
    <t xml:space="preserve">Run :    27  Seq  27  Rec  27  File L3A:980043  Date  1-JAN-2014 17:00:41.12    </t>
  </si>
  <si>
    <t xml:space="preserve">Drv : XPOS=-167.930 YPOS= -16.315 ZPOS= -34.530 DSTD=   0.000                   </t>
  </si>
  <si>
    <t xml:space="preserve">Run :    28  Seq  28  Rec  28  File L3A:980043  Date  1-JAN-2014 17:28:14.96    </t>
  </si>
  <si>
    <t xml:space="preserve">Drv : XPOS=-167.630 YPOS= -16.315 ZPOS= -34.530 DSTD=   0.000                   </t>
  </si>
  <si>
    <t xml:space="preserve">Run :    29  Seq  29  Rec  29  File L3A:980043  Date  1-JAN-2014 17:55:07.05    </t>
  </si>
  <si>
    <t xml:space="preserve">Drv : XPOS=-167.330 YPOS= -16.315 ZPOS= -34.530 DSTD=   0.000                   </t>
  </si>
  <si>
    <t>Run 1</t>
  </si>
  <si>
    <t>Fit</t>
  </si>
  <si>
    <t>I</t>
  </si>
  <si>
    <t>f</t>
  </si>
  <si>
    <t>Df</t>
  </si>
  <si>
    <t>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</si>
  <si>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</si>
  <si>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</si>
  <si>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</si>
  <si>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</si>
  <si>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</si>
  <si>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</si>
  <si>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</si>
  <si>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****</t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</si>
  <si>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</si>
  <si>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</si>
  <si>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</si>
  <si>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</si>
  <si>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</si>
  <si>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</si>
  <si>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</si>
  <si>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</si>
  <si>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</si>
  <si>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</si>
  <si>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</si>
  <si>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</si>
  <si>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</si>
  <si>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</si>
  <si>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</si>
  <si>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</si>
  <si>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</si>
  <si>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Run 19</t>
  </si>
  <si>
    <t>Run 20</t>
  </si>
  <si>
    <t>Run 21</t>
  </si>
  <si>
    <t>Run 22</t>
  </si>
  <si>
    <t>Run 23</t>
  </si>
  <si>
    <t>Run 24</t>
  </si>
  <si>
    <t>Run 25</t>
  </si>
  <si>
    <t>Run 26</t>
  </si>
  <si>
    <t>Run 27</t>
  </si>
  <si>
    <t>Run 28</t>
  </si>
  <si>
    <t>Run 29</t>
  </si>
  <si>
    <t xml:space="preserve">Run :    30  Seq   1  Rec   4  File L3A:980043  Date  1-JAN-2014 18:30:35.93    </t>
  </si>
  <si>
    <t xml:space="preserve">Mode: MW CENTR_PHI  Npts     1  Mon1[  DB]=  110000 *     2  Mon2[CF]=*      1  </t>
  </si>
  <si>
    <t xml:space="preserve">Run :    31  Seq   2  Rec   6  File L3A:980043  Date  1-JAN-2014 18:47:37.36    </t>
  </si>
  <si>
    <t>Run 30</t>
  </si>
  <si>
    <t>Run 31</t>
  </si>
  <si>
    <t xml:space="preserve">Run :    32  Seq   3  Rec   8  File L3A:980043  Date  1-JAN-2014 19:04:36.59    </t>
  </si>
  <si>
    <t xml:space="preserve">Run :    33  Seq   4  Rec  19  File L3A:980043  Date  1-JAN-2014 19:21:39.17    </t>
  </si>
  <si>
    <t xml:space="preserve">Run :    34  Seq   5  Rec  17  File L3A:980043  Date  1-JAN-2014 19:39:07.43    </t>
  </si>
  <si>
    <t>Run 32</t>
  </si>
  <si>
    <t>Run 33</t>
  </si>
  <si>
    <t>Run 34</t>
  </si>
  <si>
    <t xml:space="preserve">Lambda = </t>
  </si>
  <si>
    <t>A</t>
  </si>
  <si>
    <t xml:space="preserve">PHI0 = </t>
  </si>
  <si>
    <t>deg.</t>
  </si>
  <si>
    <t>Tooth</t>
  </si>
  <si>
    <t>Depth (mm)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</si>
  <si>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PHI</t>
    </r>
  </si>
  <si>
    <t>d (A)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</si>
  <si>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d (A)</t>
    </r>
  </si>
  <si>
    <t>4 &amp; 30</t>
  </si>
  <si>
    <t>6 &amp; 31</t>
  </si>
  <si>
    <t>8 &amp; 32</t>
  </si>
  <si>
    <t>17 &amp; 34</t>
  </si>
  <si>
    <t>15 &amp; 33</t>
  </si>
</sst>
</file>

<file path=xl/styles.xml><?xml version="1.0" encoding="utf-8"?>
<styleSheet xmlns="http://schemas.openxmlformats.org/spreadsheetml/2006/main">
  <numFmts count="3">
    <numFmt numFmtId="164" formatCode="d\-mmm\-yyyy\ hh:mm:ss"/>
    <numFmt numFmtId="165" formatCode="0.0000"/>
    <numFmt numFmtId="166" formatCode="0.000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  <font>
      <b/>
      <sz val="11"/>
      <color theme="1"/>
      <name val="Symbol"/>
      <family val="1"/>
      <charset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  <xf numFmtId="0" fontId="16" fillId="33" borderId="0" xfId="0" applyFont="1" applyFill="1" applyAlignment="1">
      <alignment horizontal="center"/>
    </xf>
    <xf numFmtId="0" fontId="0" fillId="34" borderId="0" xfId="0" applyFill="1" applyAlignment="1">
      <alignment horizontal="center"/>
    </xf>
    <xf numFmtId="166" fontId="0" fillId="34" borderId="0" xfId="0" applyNumberFormat="1" applyFill="1" applyAlignment="1">
      <alignment horizontal="center"/>
    </xf>
    <xf numFmtId="0" fontId="0" fillId="35" borderId="0" xfId="0" applyFill="1" applyAlignment="1">
      <alignment horizontal="center"/>
    </xf>
    <xf numFmtId="166" fontId="0" fillId="35" borderId="0" xfId="0" applyNumberFormat="1" applyFill="1" applyAlignment="1">
      <alignment horizontal="center"/>
    </xf>
    <xf numFmtId="0" fontId="0" fillId="0" borderId="0" xfId="0" quotePrefix="1" applyAlignment="1">
      <alignment horizontal="right"/>
    </xf>
    <xf numFmtId="166" fontId="16" fillId="0" borderId="0" xfId="0" applyNumberFormat="1" applyFont="1" applyFill="1" applyAlignment="1">
      <alignment horizontal="center"/>
    </xf>
    <xf numFmtId="166" fontId="16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'980043'!$B$19:$B$50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'980043'!$E$19:$E$50</c:f>
              <c:numCache>
                <c:formatCode>General</c:formatCode>
                <c:ptCount val="32"/>
                <c:pt idx="0">
                  <c:v>38</c:v>
                </c:pt>
                <c:pt idx="1">
                  <c:v>43</c:v>
                </c:pt>
                <c:pt idx="2">
                  <c:v>34</c:v>
                </c:pt>
                <c:pt idx="3">
                  <c:v>40</c:v>
                </c:pt>
                <c:pt idx="4">
                  <c:v>48</c:v>
                </c:pt>
                <c:pt idx="5">
                  <c:v>51</c:v>
                </c:pt>
                <c:pt idx="6">
                  <c:v>66</c:v>
                </c:pt>
                <c:pt idx="7">
                  <c:v>71</c:v>
                </c:pt>
                <c:pt idx="8">
                  <c:v>75</c:v>
                </c:pt>
                <c:pt idx="9">
                  <c:v>92</c:v>
                </c:pt>
                <c:pt idx="10">
                  <c:v>108</c:v>
                </c:pt>
                <c:pt idx="11">
                  <c:v>128</c:v>
                </c:pt>
                <c:pt idx="12">
                  <c:v>178</c:v>
                </c:pt>
                <c:pt idx="13">
                  <c:v>194</c:v>
                </c:pt>
                <c:pt idx="14">
                  <c:v>224</c:v>
                </c:pt>
                <c:pt idx="15">
                  <c:v>233</c:v>
                </c:pt>
                <c:pt idx="16">
                  <c:v>221</c:v>
                </c:pt>
                <c:pt idx="17">
                  <c:v>181</c:v>
                </c:pt>
                <c:pt idx="18">
                  <c:v>143</c:v>
                </c:pt>
                <c:pt idx="19">
                  <c:v>93</c:v>
                </c:pt>
                <c:pt idx="20">
                  <c:v>103</c:v>
                </c:pt>
                <c:pt idx="21">
                  <c:v>80</c:v>
                </c:pt>
                <c:pt idx="22">
                  <c:v>58</c:v>
                </c:pt>
                <c:pt idx="23">
                  <c:v>60</c:v>
                </c:pt>
                <c:pt idx="24">
                  <c:v>56</c:v>
                </c:pt>
                <c:pt idx="25">
                  <c:v>64</c:v>
                </c:pt>
                <c:pt idx="26">
                  <c:v>56</c:v>
                </c:pt>
                <c:pt idx="27">
                  <c:v>49</c:v>
                </c:pt>
                <c:pt idx="28">
                  <c:v>47</c:v>
                </c:pt>
                <c:pt idx="29">
                  <c:v>50</c:v>
                </c:pt>
                <c:pt idx="30">
                  <c:v>50</c:v>
                </c:pt>
                <c:pt idx="31">
                  <c:v>63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'980043'!$B$19:$B$50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'980043'!$F$19:$F$50</c:f>
              <c:numCache>
                <c:formatCode>0</c:formatCode>
                <c:ptCount val="32"/>
                <c:pt idx="0">
                  <c:v>48.620632242701063</c:v>
                </c:pt>
                <c:pt idx="1">
                  <c:v>48.640487983011845</c:v>
                </c:pt>
                <c:pt idx="2">
                  <c:v>48.710045019919463</c:v>
                </c:pt>
                <c:pt idx="3">
                  <c:v>48.914999254637102</c:v>
                </c:pt>
                <c:pt idx="4">
                  <c:v>49.469343363395403</c:v>
                </c:pt>
                <c:pt idx="5">
                  <c:v>50.72036610846866</c:v>
                </c:pt>
                <c:pt idx="6">
                  <c:v>53.632742859285706</c:v>
                </c:pt>
                <c:pt idx="7">
                  <c:v>59.697277427874816</c:v>
                </c:pt>
                <c:pt idx="8">
                  <c:v>70.756415965865841</c:v>
                </c:pt>
                <c:pt idx="9">
                  <c:v>88.447727797083346</c:v>
                </c:pt>
                <c:pt idx="10">
                  <c:v>112.3211304345635</c:v>
                </c:pt>
                <c:pt idx="11">
                  <c:v>143.14586707584198</c:v>
                </c:pt>
                <c:pt idx="12">
                  <c:v>175.46355507452205</c:v>
                </c:pt>
                <c:pt idx="13">
                  <c:v>201.91025442228198</c:v>
                </c:pt>
                <c:pt idx="14">
                  <c:v>219.08918829630235</c:v>
                </c:pt>
                <c:pt idx="15">
                  <c:v>220.36072205782588</c:v>
                </c:pt>
                <c:pt idx="16">
                  <c:v>205.15380735054796</c:v>
                </c:pt>
                <c:pt idx="17">
                  <c:v>177.96744146781009</c:v>
                </c:pt>
                <c:pt idx="18">
                  <c:v>148.0531042366581</c:v>
                </c:pt>
                <c:pt idx="19">
                  <c:v>117.13137650074276</c:v>
                </c:pt>
                <c:pt idx="20">
                  <c:v>91.154948856921024</c:v>
                </c:pt>
                <c:pt idx="21">
                  <c:v>72.680984675902081</c:v>
                </c:pt>
                <c:pt idx="22">
                  <c:v>60.591574498683123</c:v>
                </c:pt>
                <c:pt idx="23">
                  <c:v>54.095249889353369</c:v>
                </c:pt>
                <c:pt idx="24">
                  <c:v>51.052455917070802</c:v>
                </c:pt>
                <c:pt idx="25">
                  <c:v>49.627468315934479</c:v>
                </c:pt>
                <c:pt idx="26">
                  <c:v>48.969626650924518</c:v>
                </c:pt>
                <c:pt idx="27">
                  <c:v>48.719920398589629</c:v>
                </c:pt>
                <c:pt idx="28">
                  <c:v>48.647164049334556</c:v>
                </c:pt>
                <c:pt idx="29">
                  <c:v>48.621531074293507</c:v>
                </c:pt>
                <c:pt idx="30">
                  <c:v>48.615141349757295</c:v>
                </c:pt>
                <c:pt idx="31">
                  <c:v>48.613559501305481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9174784"/>
        <c:axId val="179713152"/>
      </c:scatterChart>
      <c:valAx>
        <c:axId val="179174784"/>
        <c:scaling>
          <c:orientation val="minMax"/>
        </c:scaling>
        <c:axPos val="b"/>
        <c:numFmt formatCode="General" sourceLinked="1"/>
        <c:tickLblPos val="nextTo"/>
        <c:crossAx val="179713152"/>
        <c:crosses val="autoZero"/>
        <c:crossBetween val="midCat"/>
      </c:valAx>
      <c:valAx>
        <c:axId val="179713152"/>
        <c:scaling>
          <c:orientation val="minMax"/>
        </c:scaling>
        <c:axPos val="l"/>
        <c:majorGridlines/>
        <c:numFmt formatCode="General" sourceLinked="1"/>
        <c:tickLblPos val="nextTo"/>
        <c:crossAx val="1791747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'980043'!$B$469:$B$500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'980043'!$E$469:$E$500</c:f>
              <c:numCache>
                <c:formatCode>General</c:formatCode>
                <c:ptCount val="32"/>
                <c:pt idx="0">
                  <c:v>56</c:v>
                </c:pt>
                <c:pt idx="1">
                  <c:v>49</c:v>
                </c:pt>
                <c:pt idx="2">
                  <c:v>47</c:v>
                </c:pt>
                <c:pt idx="3">
                  <c:v>58</c:v>
                </c:pt>
                <c:pt idx="4">
                  <c:v>56</c:v>
                </c:pt>
                <c:pt idx="5">
                  <c:v>58</c:v>
                </c:pt>
                <c:pt idx="6">
                  <c:v>61</c:v>
                </c:pt>
                <c:pt idx="7">
                  <c:v>56</c:v>
                </c:pt>
                <c:pt idx="8">
                  <c:v>73</c:v>
                </c:pt>
                <c:pt idx="9">
                  <c:v>95</c:v>
                </c:pt>
                <c:pt idx="10">
                  <c:v>102</c:v>
                </c:pt>
                <c:pt idx="11">
                  <c:v>148</c:v>
                </c:pt>
                <c:pt idx="12">
                  <c:v>187</c:v>
                </c:pt>
                <c:pt idx="13">
                  <c:v>233</c:v>
                </c:pt>
                <c:pt idx="14">
                  <c:v>285</c:v>
                </c:pt>
                <c:pt idx="15">
                  <c:v>295</c:v>
                </c:pt>
                <c:pt idx="16">
                  <c:v>287</c:v>
                </c:pt>
                <c:pt idx="17">
                  <c:v>246</c:v>
                </c:pt>
                <c:pt idx="18">
                  <c:v>211</c:v>
                </c:pt>
                <c:pt idx="19">
                  <c:v>153</c:v>
                </c:pt>
                <c:pt idx="20">
                  <c:v>116</c:v>
                </c:pt>
                <c:pt idx="21">
                  <c:v>85</c:v>
                </c:pt>
                <c:pt idx="22">
                  <c:v>62</c:v>
                </c:pt>
                <c:pt idx="23">
                  <c:v>58</c:v>
                </c:pt>
                <c:pt idx="24">
                  <c:v>63</c:v>
                </c:pt>
                <c:pt idx="25">
                  <c:v>62</c:v>
                </c:pt>
                <c:pt idx="26">
                  <c:v>56</c:v>
                </c:pt>
                <c:pt idx="27">
                  <c:v>55</c:v>
                </c:pt>
                <c:pt idx="28">
                  <c:v>67</c:v>
                </c:pt>
                <c:pt idx="29">
                  <c:v>76</c:v>
                </c:pt>
                <c:pt idx="30">
                  <c:v>49</c:v>
                </c:pt>
                <c:pt idx="31">
                  <c:v>59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'980043'!$B$469:$B$500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'980043'!$F$469:$F$500</c:f>
              <c:numCache>
                <c:formatCode>0</c:formatCode>
                <c:ptCount val="32"/>
                <c:pt idx="0">
                  <c:v>56.45720663142361</c:v>
                </c:pt>
                <c:pt idx="1">
                  <c:v>56.458624534019002</c:v>
                </c:pt>
                <c:pt idx="2">
                  <c:v>56.465930755069152</c:v>
                </c:pt>
                <c:pt idx="3">
                  <c:v>56.496829170531065</c:v>
                </c:pt>
                <c:pt idx="4">
                  <c:v>56.613756054894452</c:v>
                </c:pt>
                <c:pt idx="5">
                  <c:v>56.970955597057312</c:v>
                </c:pt>
                <c:pt idx="6">
                  <c:v>58.080445650206009</c:v>
                </c:pt>
                <c:pt idx="7">
                  <c:v>61.128084184429703</c:v>
                </c:pt>
                <c:pt idx="8">
                  <c:v>68.312944458364839</c:v>
                </c:pt>
                <c:pt idx="9">
                  <c:v>82.833544201800265</c:v>
                </c:pt>
                <c:pt idx="10">
                  <c:v>106.961013251693</c:v>
                </c:pt>
                <c:pt idx="11">
                  <c:v>144.74612581829314</c:v>
                </c:pt>
                <c:pt idx="12">
                  <c:v>192.46434004693549</c:v>
                </c:pt>
                <c:pt idx="13">
                  <c:v>239.61823297060673</c:v>
                </c:pt>
                <c:pt idx="14">
                  <c:v>279.60835039747656</c:v>
                </c:pt>
                <c:pt idx="15">
                  <c:v>296.83720202376378</c:v>
                </c:pt>
                <c:pt idx="16">
                  <c:v>284.88567323862151</c:v>
                </c:pt>
                <c:pt idx="17">
                  <c:v>248.34519031794628</c:v>
                </c:pt>
                <c:pt idx="18">
                  <c:v>202.96990102653061</c:v>
                </c:pt>
                <c:pt idx="19">
                  <c:v>154.38311214546769</c:v>
                </c:pt>
                <c:pt idx="20">
                  <c:v>113.97142949179421</c:v>
                </c:pt>
                <c:pt idx="21">
                  <c:v>86.507233609430514</c:v>
                </c:pt>
                <c:pt idx="22">
                  <c:v>69.867846426866819</c:v>
                </c:pt>
                <c:pt idx="23">
                  <c:v>61.83651250253466</c:v>
                </c:pt>
                <c:pt idx="24">
                  <c:v>58.529642526577774</c:v>
                </c:pt>
                <c:pt idx="25">
                  <c:v>57.189793893086339</c:v>
                </c:pt>
                <c:pt idx="26">
                  <c:v>56.667910813319942</c:v>
                </c:pt>
                <c:pt idx="27">
                  <c:v>56.506810653257169</c:v>
                </c:pt>
                <c:pt idx="28">
                  <c:v>56.469551476173791</c:v>
                </c:pt>
                <c:pt idx="29">
                  <c:v>56.459245275372588</c:v>
                </c:pt>
                <c:pt idx="30">
                  <c:v>56.457311589733877</c:v>
                </c:pt>
                <c:pt idx="31">
                  <c:v>56.456954510508837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0806400"/>
        <c:axId val="180807936"/>
      </c:scatterChart>
      <c:valAx>
        <c:axId val="180806400"/>
        <c:scaling>
          <c:orientation val="minMax"/>
        </c:scaling>
        <c:axPos val="b"/>
        <c:numFmt formatCode="General" sourceLinked="1"/>
        <c:tickLblPos val="nextTo"/>
        <c:crossAx val="180807936"/>
        <c:crosses val="autoZero"/>
        <c:crossBetween val="midCat"/>
      </c:valAx>
      <c:valAx>
        <c:axId val="180807936"/>
        <c:scaling>
          <c:orientation val="minMax"/>
        </c:scaling>
        <c:axPos val="l"/>
        <c:majorGridlines/>
        <c:numFmt formatCode="General" sourceLinked="1"/>
        <c:tickLblPos val="nextTo"/>
        <c:crossAx val="1808064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'980043'!$B$519:$B$550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'980043'!$E$519:$E$550</c:f>
              <c:numCache>
                <c:formatCode>General</c:formatCode>
                <c:ptCount val="32"/>
                <c:pt idx="0">
                  <c:v>45</c:v>
                </c:pt>
                <c:pt idx="1">
                  <c:v>49</c:v>
                </c:pt>
                <c:pt idx="2">
                  <c:v>48</c:v>
                </c:pt>
                <c:pt idx="3">
                  <c:v>53</c:v>
                </c:pt>
                <c:pt idx="4">
                  <c:v>52</c:v>
                </c:pt>
                <c:pt idx="5">
                  <c:v>66</c:v>
                </c:pt>
                <c:pt idx="6">
                  <c:v>62</c:v>
                </c:pt>
                <c:pt idx="7">
                  <c:v>60</c:v>
                </c:pt>
                <c:pt idx="8">
                  <c:v>72</c:v>
                </c:pt>
                <c:pt idx="9">
                  <c:v>102</c:v>
                </c:pt>
                <c:pt idx="10">
                  <c:v>107</c:v>
                </c:pt>
                <c:pt idx="11">
                  <c:v>136</c:v>
                </c:pt>
                <c:pt idx="12">
                  <c:v>172</c:v>
                </c:pt>
                <c:pt idx="13">
                  <c:v>215</c:v>
                </c:pt>
                <c:pt idx="14">
                  <c:v>255</c:v>
                </c:pt>
                <c:pt idx="15">
                  <c:v>259</c:v>
                </c:pt>
                <c:pt idx="16">
                  <c:v>218</c:v>
                </c:pt>
                <c:pt idx="17">
                  <c:v>217</c:v>
                </c:pt>
                <c:pt idx="18">
                  <c:v>165</c:v>
                </c:pt>
                <c:pt idx="19">
                  <c:v>122</c:v>
                </c:pt>
                <c:pt idx="20">
                  <c:v>114</c:v>
                </c:pt>
                <c:pt idx="21">
                  <c:v>61</c:v>
                </c:pt>
                <c:pt idx="22">
                  <c:v>67</c:v>
                </c:pt>
                <c:pt idx="23">
                  <c:v>68</c:v>
                </c:pt>
                <c:pt idx="24">
                  <c:v>51</c:v>
                </c:pt>
                <c:pt idx="25">
                  <c:v>58</c:v>
                </c:pt>
                <c:pt idx="26">
                  <c:v>55</c:v>
                </c:pt>
                <c:pt idx="27">
                  <c:v>52</c:v>
                </c:pt>
                <c:pt idx="28">
                  <c:v>66</c:v>
                </c:pt>
                <c:pt idx="29">
                  <c:v>58</c:v>
                </c:pt>
                <c:pt idx="30">
                  <c:v>74</c:v>
                </c:pt>
                <c:pt idx="31">
                  <c:v>70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'980043'!$B$519:$B$550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'980043'!$F$519:$F$550</c:f>
              <c:numCache>
                <c:formatCode>0</c:formatCode>
                <c:ptCount val="32"/>
                <c:pt idx="0">
                  <c:v>56.055815590270548</c:v>
                </c:pt>
                <c:pt idx="1">
                  <c:v>56.058871923046908</c:v>
                </c:pt>
                <c:pt idx="2">
                  <c:v>56.073020769479605</c:v>
                </c:pt>
                <c:pt idx="3">
                  <c:v>56.127059496264685</c:v>
                </c:pt>
                <c:pt idx="4">
                  <c:v>56.31271399601281</c:v>
                </c:pt>
                <c:pt idx="5">
                  <c:v>56.831569165460628</c:v>
                </c:pt>
                <c:pt idx="6">
                  <c:v>58.30872087847176</c:v>
                </c:pt>
                <c:pt idx="7">
                  <c:v>62.031119681939451</c:v>
                </c:pt>
                <c:pt idx="8">
                  <c:v>70.108240243224571</c:v>
                </c:pt>
                <c:pt idx="9">
                  <c:v>85.191830394236192</c:v>
                </c:pt>
                <c:pt idx="10">
                  <c:v>108.4594113156968</c:v>
                </c:pt>
                <c:pt idx="11">
                  <c:v>142.29883907637173</c:v>
                </c:pt>
                <c:pt idx="12">
                  <c:v>181.83347502035531</c:v>
                </c:pt>
                <c:pt idx="13">
                  <c:v>217.63489381505576</c:v>
                </c:pt>
                <c:pt idx="14">
                  <c:v>244.20831174160227</c:v>
                </c:pt>
                <c:pt idx="15">
                  <c:v>250.71350791090762</c:v>
                </c:pt>
                <c:pt idx="16">
                  <c:v>234.65113324005955</c:v>
                </c:pt>
                <c:pt idx="17">
                  <c:v>201.70244136212301</c:v>
                </c:pt>
                <c:pt idx="18">
                  <c:v>164.76240738648855</c:v>
                </c:pt>
                <c:pt idx="19">
                  <c:v>127.31720396606933</c:v>
                </c:pt>
                <c:pt idx="20">
                  <c:v>97.301945593266836</c:v>
                </c:pt>
                <c:pt idx="21">
                  <c:v>77.404549678757235</c:v>
                </c:pt>
                <c:pt idx="22">
                  <c:v>65.541352610650364</c:v>
                </c:pt>
                <c:pt idx="23">
                  <c:v>59.864378834554742</c:v>
                </c:pt>
                <c:pt idx="24">
                  <c:v>57.531061210994125</c:v>
                </c:pt>
                <c:pt idx="25">
                  <c:v>56.582119200906376</c:v>
                </c:pt>
                <c:pt idx="26">
                  <c:v>56.209172677985308</c:v>
                </c:pt>
                <c:pt idx="27">
                  <c:v>56.092295441984049</c:v>
                </c:pt>
                <c:pt idx="28">
                  <c:v>56.064701649626855</c:v>
                </c:pt>
                <c:pt idx="29">
                  <c:v>56.056879724396374</c:v>
                </c:pt>
                <c:pt idx="30">
                  <c:v>56.055364956251772</c:v>
                </c:pt>
                <c:pt idx="31">
                  <c:v>56.055075247332894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0870528"/>
        <c:axId val="180909184"/>
      </c:scatterChart>
      <c:valAx>
        <c:axId val="180870528"/>
        <c:scaling>
          <c:orientation val="minMax"/>
        </c:scaling>
        <c:axPos val="b"/>
        <c:numFmt formatCode="General" sourceLinked="1"/>
        <c:tickLblPos val="nextTo"/>
        <c:crossAx val="180909184"/>
        <c:crosses val="autoZero"/>
        <c:crossBetween val="midCat"/>
      </c:valAx>
      <c:valAx>
        <c:axId val="180909184"/>
        <c:scaling>
          <c:orientation val="minMax"/>
        </c:scaling>
        <c:axPos val="l"/>
        <c:majorGridlines/>
        <c:numFmt formatCode="General" sourceLinked="1"/>
        <c:tickLblPos val="nextTo"/>
        <c:crossAx val="1808705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'980043'!$B$569:$B$600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'980043'!$E$569:$E$600</c:f>
              <c:numCache>
                <c:formatCode>General</c:formatCode>
                <c:ptCount val="32"/>
                <c:pt idx="0">
                  <c:v>51</c:v>
                </c:pt>
                <c:pt idx="1">
                  <c:v>35</c:v>
                </c:pt>
                <c:pt idx="2">
                  <c:v>42</c:v>
                </c:pt>
                <c:pt idx="3">
                  <c:v>53</c:v>
                </c:pt>
                <c:pt idx="4">
                  <c:v>51</c:v>
                </c:pt>
                <c:pt idx="5">
                  <c:v>49</c:v>
                </c:pt>
                <c:pt idx="6">
                  <c:v>68</c:v>
                </c:pt>
                <c:pt idx="7">
                  <c:v>67</c:v>
                </c:pt>
                <c:pt idx="8">
                  <c:v>62</c:v>
                </c:pt>
                <c:pt idx="9">
                  <c:v>78</c:v>
                </c:pt>
                <c:pt idx="10">
                  <c:v>107</c:v>
                </c:pt>
                <c:pt idx="11">
                  <c:v>132</c:v>
                </c:pt>
                <c:pt idx="12">
                  <c:v>157</c:v>
                </c:pt>
                <c:pt idx="13">
                  <c:v>208</c:v>
                </c:pt>
                <c:pt idx="14">
                  <c:v>273</c:v>
                </c:pt>
                <c:pt idx="15">
                  <c:v>251</c:v>
                </c:pt>
                <c:pt idx="16">
                  <c:v>252</c:v>
                </c:pt>
                <c:pt idx="17">
                  <c:v>248</c:v>
                </c:pt>
                <c:pt idx="18">
                  <c:v>184</c:v>
                </c:pt>
                <c:pt idx="19">
                  <c:v>124</c:v>
                </c:pt>
                <c:pt idx="20">
                  <c:v>91</c:v>
                </c:pt>
                <c:pt idx="21">
                  <c:v>89</c:v>
                </c:pt>
                <c:pt idx="22">
                  <c:v>84</c:v>
                </c:pt>
                <c:pt idx="23">
                  <c:v>71</c:v>
                </c:pt>
                <c:pt idx="24">
                  <c:v>86</c:v>
                </c:pt>
                <c:pt idx="25">
                  <c:v>73</c:v>
                </c:pt>
                <c:pt idx="26">
                  <c:v>60</c:v>
                </c:pt>
                <c:pt idx="27">
                  <c:v>60</c:v>
                </c:pt>
                <c:pt idx="28">
                  <c:v>59</c:v>
                </c:pt>
                <c:pt idx="29">
                  <c:v>61</c:v>
                </c:pt>
                <c:pt idx="30">
                  <c:v>54</c:v>
                </c:pt>
                <c:pt idx="31">
                  <c:v>62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'980043'!$B$569:$B$600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'980043'!$F$569:$F$600</c:f>
              <c:numCache>
                <c:formatCode>0</c:formatCode>
                <c:ptCount val="32"/>
                <c:pt idx="0">
                  <c:v>55.996658740087568</c:v>
                </c:pt>
                <c:pt idx="1">
                  <c:v>55.99773769744764</c:v>
                </c:pt>
                <c:pt idx="2">
                  <c:v>56.003390776075314</c:v>
                </c:pt>
                <c:pt idx="3">
                  <c:v>56.02767165879991</c:v>
                </c:pt>
                <c:pt idx="4">
                  <c:v>56.120886026658738</c:v>
                </c:pt>
                <c:pt idx="5">
                  <c:v>56.409337147879405</c:v>
                </c:pt>
                <c:pt idx="6">
                  <c:v>57.31630998346909</c:v>
                </c:pt>
                <c:pt idx="7">
                  <c:v>59.836834348162469</c:v>
                </c:pt>
                <c:pt idx="8">
                  <c:v>65.842810455180611</c:v>
                </c:pt>
                <c:pt idx="9">
                  <c:v>78.097758929526677</c:v>
                </c:pt>
                <c:pt idx="10">
                  <c:v>98.631404315632309</c:v>
                </c:pt>
                <c:pt idx="11">
                  <c:v>131.03080949304538</c:v>
                </c:pt>
                <c:pt idx="12">
                  <c:v>172.22814398131831</c:v>
                </c:pt>
                <c:pt idx="13">
                  <c:v>213.19145204266226</c:v>
                </c:pt>
                <c:pt idx="14">
                  <c:v>248.17148734281324</c:v>
                </c:pt>
                <c:pt idx="15">
                  <c:v>263.49265865307962</c:v>
                </c:pt>
                <c:pt idx="16">
                  <c:v>253.41262385846119</c:v>
                </c:pt>
                <c:pt idx="17">
                  <c:v>221.84417103308931</c:v>
                </c:pt>
                <c:pt idx="18">
                  <c:v>182.50927243760617</c:v>
                </c:pt>
                <c:pt idx="19">
                  <c:v>140.38322289370333</c:v>
                </c:pt>
                <c:pt idx="20">
                  <c:v>105.40176492247141</c:v>
                </c:pt>
                <c:pt idx="21">
                  <c:v>81.700370953716146</c:v>
                </c:pt>
                <c:pt idx="22">
                  <c:v>67.40351617044935</c:v>
                </c:pt>
                <c:pt idx="23">
                  <c:v>60.542047220310302</c:v>
                </c:pt>
                <c:pt idx="24">
                  <c:v>57.735429582173232</c:v>
                </c:pt>
                <c:pt idx="25">
                  <c:v>56.606469066506456</c:v>
                </c:pt>
                <c:pt idx="26">
                  <c:v>56.170383606831365</c:v>
                </c:pt>
                <c:pt idx="27">
                  <c:v>56.037112556177753</c:v>
                </c:pt>
                <c:pt idx="28">
                  <c:v>56.006631298463553</c:v>
                </c:pt>
                <c:pt idx="29">
                  <c:v>55.998296631838663</c:v>
                </c:pt>
                <c:pt idx="30">
                  <c:v>55.996753851917042</c:v>
                </c:pt>
                <c:pt idx="31">
                  <c:v>55.996472884390649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0926720"/>
        <c:axId val="180957184"/>
      </c:scatterChart>
      <c:valAx>
        <c:axId val="180926720"/>
        <c:scaling>
          <c:orientation val="minMax"/>
        </c:scaling>
        <c:axPos val="b"/>
        <c:numFmt formatCode="General" sourceLinked="1"/>
        <c:tickLblPos val="nextTo"/>
        <c:crossAx val="180957184"/>
        <c:crosses val="autoZero"/>
        <c:crossBetween val="midCat"/>
      </c:valAx>
      <c:valAx>
        <c:axId val="180957184"/>
        <c:scaling>
          <c:orientation val="minMax"/>
        </c:scaling>
        <c:axPos val="l"/>
        <c:majorGridlines/>
        <c:numFmt formatCode="General" sourceLinked="1"/>
        <c:tickLblPos val="nextTo"/>
        <c:crossAx val="1809267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'980043'!$B$619:$B$650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'980043'!$E$619:$E$650</c:f>
              <c:numCache>
                <c:formatCode>General</c:formatCode>
                <c:ptCount val="32"/>
                <c:pt idx="0">
                  <c:v>52</c:v>
                </c:pt>
                <c:pt idx="1">
                  <c:v>45</c:v>
                </c:pt>
                <c:pt idx="2">
                  <c:v>48</c:v>
                </c:pt>
                <c:pt idx="3">
                  <c:v>50</c:v>
                </c:pt>
                <c:pt idx="4">
                  <c:v>57</c:v>
                </c:pt>
                <c:pt idx="5">
                  <c:v>49</c:v>
                </c:pt>
                <c:pt idx="6">
                  <c:v>60</c:v>
                </c:pt>
                <c:pt idx="7">
                  <c:v>72</c:v>
                </c:pt>
                <c:pt idx="8">
                  <c:v>86</c:v>
                </c:pt>
                <c:pt idx="9">
                  <c:v>87</c:v>
                </c:pt>
                <c:pt idx="10">
                  <c:v>112</c:v>
                </c:pt>
                <c:pt idx="11">
                  <c:v>130</c:v>
                </c:pt>
                <c:pt idx="12">
                  <c:v>162</c:v>
                </c:pt>
                <c:pt idx="13">
                  <c:v>253</c:v>
                </c:pt>
                <c:pt idx="14">
                  <c:v>290</c:v>
                </c:pt>
                <c:pt idx="15">
                  <c:v>281</c:v>
                </c:pt>
                <c:pt idx="16">
                  <c:v>235</c:v>
                </c:pt>
                <c:pt idx="17">
                  <c:v>237</c:v>
                </c:pt>
                <c:pt idx="18">
                  <c:v>197</c:v>
                </c:pt>
                <c:pt idx="19">
                  <c:v>133</c:v>
                </c:pt>
                <c:pt idx="20">
                  <c:v>95</c:v>
                </c:pt>
                <c:pt idx="21">
                  <c:v>96</c:v>
                </c:pt>
                <c:pt idx="22">
                  <c:v>81</c:v>
                </c:pt>
                <c:pt idx="23">
                  <c:v>64</c:v>
                </c:pt>
                <c:pt idx="24">
                  <c:v>68</c:v>
                </c:pt>
                <c:pt idx="25">
                  <c:v>84</c:v>
                </c:pt>
                <c:pt idx="26">
                  <c:v>62</c:v>
                </c:pt>
                <c:pt idx="27">
                  <c:v>70</c:v>
                </c:pt>
                <c:pt idx="28">
                  <c:v>70</c:v>
                </c:pt>
                <c:pt idx="29">
                  <c:v>64</c:v>
                </c:pt>
                <c:pt idx="30">
                  <c:v>57</c:v>
                </c:pt>
                <c:pt idx="31">
                  <c:v>68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'980043'!$B$619:$B$650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'980043'!$F$619:$F$650</c:f>
              <c:numCache>
                <c:formatCode>0</c:formatCode>
                <c:ptCount val="32"/>
                <c:pt idx="0">
                  <c:v>59.682270515440131</c:v>
                </c:pt>
                <c:pt idx="1">
                  <c:v>59.683637196821095</c:v>
                </c:pt>
                <c:pt idx="2">
                  <c:v>59.690704784164367</c:v>
                </c:pt>
                <c:pt idx="3">
                  <c:v>59.720659376398579</c:v>
                </c:pt>
                <c:pt idx="4">
                  <c:v>59.83410250596571</c:v>
                </c:pt>
                <c:pt idx="5">
                  <c:v>60.1804550052384</c:v>
                </c:pt>
                <c:pt idx="6">
                  <c:v>61.254068839712438</c:v>
                </c:pt>
                <c:pt idx="7">
                  <c:v>64.192297684946084</c:v>
                </c:pt>
                <c:pt idx="8">
                  <c:v>71.081470140866614</c:v>
                </c:pt>
                <c:pt idx="9">
                  <c:v>84.902402233561901</c:v>
                </c:pt>
                <c:pt idx="10">
                  <c:v>107.65513145207478</c:v>
                </c:pt>
                <c:pt idx="11">
                  <c:v>142.8601346782574</c:v>
                </c:pt>
                <c:pt idx="12">
                  <c:v>186.60536482039933</c:v>
                </c:pt>
                <c:pt idx="13">
                  <c:v>228.87057265085832</c:v>
                </c:pt>
                <c:pt idx="14">
                  <c:v>263.30834755006163</c:v>
                </c:pt>
                <c:pt idx="15">
                  <c:v>276.04595362174723</c:v>
                </c:pt>
                <c:pt idx="16">
                  <c:v>262.2108435711948</c:v>
                </c:pt>
                <c:pt idx="17">
                  <c:v>227.05950235307463</c:v>
                </c:pt>
                <c:pt idx="18">
                  <c:v>185.420474136157</c:v>
                </c:pt>
                <c:pt idx="19">
                  <c:v>142.17461054544481</c:v>
                </c:pt>
                <c:pt idx="20">
                  <c:v>107.15957064513955</c:v>
                </c:pt>
                <c:pt idx="21">
                  <c:v>83.961949119829868</c:v>
                </c:pt>
                <c:pt idx="22">
                  <c:v>70.262755737815084</c:v>
                </c:pt>
                <c:pt idx="23">
                  <c:v>63.823113177326121</c:v>
                </c:pt>
                <c:pt idx="24">
                  <c:v>61.239804928611619</c:v>
                </c:pt>
                <c:pt idx="25">
                  <c:v>60.219399105708113</c:v>
                </c:pt>
                <c:pt idx="26">
                  <c:v>59.832428190441952</c:v>
                </c:pt>
                <c:pt idx="27">
                  <c:v>59.716474395092902</c:v>
                </c:pt>
                <c:pt idx="28">
                  <c:v>59.690472773532207</c:v>
                </c:pt>
                <c:pt idx="29">
                  <c:v>59.683494595553896</c:v>
                </c:pt>
                <c:pt idx="30">
                  <c:v>59.6822288075182</c:v>
                </c:pt>
                <c:pt idx="31">
                  <c:v>59.682002700880702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1048448"/>
        <c:axId val="181049984"/>
      </c:scatterChart>
      <c:valAx>
        <c:axId val="181048448"/>
        <c:scaling>
          <c:orientation val="minMax"/>
        </c:scaling>
        <c:axPos val="b"/>
        <c:numFmt formatCode="General" sourceLinked="1"/>
        <c:tickLblPos val="nextTo"/>
        <c:crossAx val="181049984"/>
        <c:crosses val="autoZero"/>
        <c:crossBetween val="midCat"/>
      </c:valAx>
      <c:valAx>
        <c:axId val="181049984"/>
        <c:scaling>
          <c:orientation val="minMax"/>
        </c:scaling>
        <c:axPos val="l"/>
        <c:majorGridlines/>
        <c:numFmt formatCode="General" sourceLinked="1"/>
        <c:tickLblPos val="nextTo"/>
        <c:crossAx val="1810484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'980043'!$B$669:$B$700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'980043'!$E$669:$E$700</c:f>
              <c:numCache>
                <c:formatCode>General</c:formatCode>
                <c:ptCount val="32"/>
                <c:pt idx="0">
                  <c:v>45</c:v>
                </c:pt>
                <c:pt idx="1">
                  <c:v>55</c:v>
                </c:pt>
                <c:pt idx="2">
                  <c:v>47</c:v>
                </c:pt>
                <c:pt idx="3">
                  <c:v>51</c:v>
                </c:pt>
                <c:pt idx="4">
                  <c:v>48</c:v>
                </c:pt>
                <c:pt idx="5">
                  <c:v>69</c:v>
                </c:pt>
                <c:pt idx="6">
                  <c:v>67</c:v>
                </c:pt>
                <c:pt idx="7">
                  <c:v>82</c:v>
                </c:pt>
                <c:pt idx="8">
                  <c:v>85</c:v>
                </c:pt>
                <c:pt idx="9">
                  <c:v>109</c:v>
                </c:pt>
                <c:pt idx="10">
                  <c:v>114</c:v>
                </c:pt>
                <c:pt idx="11">
                  <c:v>128</c:v>
                </c:pt>
                <c:pt idx="12">
                  <c:v>170</c:v>
                </c:pt>
                <c:pt idx="13">
                  <c:v>231</c:v>
                </c:pt>
                <c:pt idx="14">
                  <c:v>228</c:v>
                </c:pt>
                <c:pt idx="15">
                  <c:v>228</c:v>
                </c:pt>
                <c:pt idx="16">
                  <c:v>244</c:v>
                </c:pt>
                <c:pt idx="17">
                  <c:v>218</c:v>
                </c:pt>
                <c:pt idx="18">
                  <c:v>198</c:v>
                </c:pt>
                <c:pt idx="19">
                  <c:v>141</c:v>
                </c:pt>
                <c:pt idx="20">
                  <c:v>118</c:v>
                </c:pt>
                <c:pt idx="21">
                  <c:v>110</c:v>
                </c:pt>
                <c:pt idx="22">
                  <c:v>85</c:v>
                </c:pt>
                <c:pt idx="23">
                  <c:v>89</c:v>
                </c:pt>
                <c:pt idx="24">
                  <c:v>70</c:v>
                </c:pt>
                <c:pt idx="25">
                  <c:v>69</c:v>
                </c:pt>
                <c:pt idx="26">
                  <c:v>71</c:v>
                </c:pt>
                <c:pt idx="27">
                  <c:v>67</c:v>
                </c:pt>
                <c:pt idx="28">
                  <c:v>55</c:v>
                </c:pt>
                <c:pt idx="29">
                  <c:v>55</c:v>
                </c:pt>
                <c:pt idx="30">
                  <c:v>70</c:v>
                </c:pt>
                <c:pt idx="31">
                  <c:v>75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'980043'!$B$669:$B$700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'980043'!$F$669:$F$700</c:f>
              <c:numCache>
                <c:formatCode>0</c:formatCode>
                <c:ptCount val="32"/>
                <c:pt idx="0">
                  <c:v>58.327434688063093</c:v>
                </c:pt>
                <c:pt idx="1">
                  <c:v>58.375787575835759</c:v>
                </c:pt>
                <c:pt idx="2">
                  <c:v>58.516750372353741</c:v>
                </c:pt>
                <c:pt idx="3">
                  <c:v>58.868629028738951</c:v>
                </c:pt>
                <c:pt idx="4">
                  <c:v>59.690511210214424</c:v>
                </c:pt>
                <c:pt idx="5">
                  <c:v>61.327462131668995</c:v>
                </c:pt>
                <c:pt idx="6">
                  <c:v>64.741730185249494</c:v>
                </c:pt>
                <c:pt idx="7">
                  <c:v>71.204775352028832</c:v>
                </c:pt>
                <c:pt idx="8">
                  <c:v>82.127292709106669</c:v>
                </c:pt>
                <c:pt idx="9">
                  <c:v>98.674139529481593</c:v>
                </c:pt>
                <c:pt idx="10">
                  <c:v>120.32305467543434</c:v>
                </c:pt>
                <c:pt idx="11">
                  <c:v>148.11907891361813</c:v>
                </c:pt>
                <c:pt idx="12">
                  <c:v>178.07579022042725</c:v>
                </c:pt>
                <c:pt idx="13">
                  <c:v>204.57859884709043</c:v>
                </c:pt>
                <c:pt idx="14">
                  <c:v>225.7204363241018</c:v>
                </c:pt>
                <c:pt idx="15">
                  <c:v>235.15501654752325</c:v>
                </c:pt>
                <c:pt idx="16">
                  <c:v>230.46492435279819</c:v>
                </c:pt>
                <c:pt idx="17">
                  <c:v>212.94950132745038</c:v>
                </c:pt>
                <c:pt idx="18">
                  <c:v>188.77091493091822</c:v>
                </c:pt>
                <c:pt idx="19">
                  <c:v>159.26631884220299</c:v>
                </c:pt>
                <c:pt idx="20">
                  <c:v>130.12924036984029</c:v>
                </c:pt>
                <c:pt idx="21">
                  <c:v>105.64746772049637</c:v>
                </c:pt>
                <c:pt idx="22">
                  <c:v>86.47125200499967</c:v>
                </c:pt>
                <c:pt idx="23">
                  <c:v>73.934324797688447</c:v>
                </c:pt>
                <c:pt idx="24">
                  <c:v>66.748359739126968</c:v>
                </c:pt>
                <c:pt idx="25">
                  <c:v>62.617142380010179</c:v>
                </c:pt>
                <c:pt idx="26">
                  <c:v>60.231693230193819</c:v>
                </c:pt>
                <c:pt idx="27">
                  <c:v>59.062014270871131</c:v>
                </c:pt>
                <c:pt idx="28">
                  <c:v>58.615474686789852</c:v>
                </c:pt>
                <c:pt idx="29">
                  <c:v>58.408485847354491</c:v>
                </c:pt>
                <c:pt idx="30">
                  <c:v>58.338181182762774</c:v>
                </c:pt>
                <c:pt idx="31">
                  <c:v>58.314445030099016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1117312"/>
        <c:axId val="181118848"/>
      </c:scatterChart>
      <c:valAx>
        <c:axId val="181117312"/>
        <c:scaling>
          <c:orientation val="minMax"/>
        </c:scaling>
        <c:axPos val="b"/>
        <c:numFmt formatCode="General" sourceLinked="1"/>
        <c:tickLblPos val="nextTo"/>
        <c:crossAx val="181118848"/>
        <c:crosses val="autoZero"/>
        <c:crossBetween val="midCat"/>
      </c:valAx>
      <c:valAx>
        <c:axId val="181118848"/>
        <c:scaling>
          <c:orientation val="minMax"/>
        </c:scaling>
        <c:axPos val="l"/>
        <c:majorGridlines/>
        <c:numFmt formatCode="General" sourceLinked="1"/>
        <c:tickLblPos val="nextTo"/>
        <c:crossAx val="1811173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'980043'!$B$719:$B$750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'980043'!$E$719:$E$750</c:f>
              <c:numCache>
                <c:formatCode>General</c:formatCode>
                <c:ptCount val="32"/>
                <c:pt idx="0">
                  <c:v>48</c:v>
                </c:pt>
                <c:pt idx="1">
                  <c:v>41</c:v>
                </c:pt>
                <c:pt idx="2">
                  <c:v>46</c:v>
                </c:pt>
                <c:pt idx="3">
                  <c:v>54</c:v>
                </c:pt>
                <c:pt idx="4">
                  <c:v>60</c:v>
                </c:pt>
                <c:pt idx="5">
                  <c:v>61</c:v>
                </c:pt>
                <c:pt idx="6">
                  <c:v>53</c:v>
                </c:pt>
                <c:pt idx="7">
                  <c:v>64</c:v>
                </c:pt>
                <c:pt idx="8">
                  <c:v>65</c:v>
                </c:pt>
                <c:pt idx="9">
                  <c:v>72</c:v>
                </c:pt>
                <c:pt idx="10">
                  <c:v>68</c:v>
                </c:pt>
                <c:pt idx="11">
                  <c:v>91</c:v>
                </c:pt>
                <c:pt idx="12">
                  <c:v>74</c:v>
                </c:pt>
                <c:pt idx="13">
                  <c:v>105</c:v>
                </c:pt>
                <c:pt idx="14">
                  <c:v>116</c:v>
                </c:pt>
                <c:pt idx="15">
                  <c:v>141</c:v>
                </c:pt>
                <c:pt idx="16">
                  <c:v>123</c:v>
                </c:pt>
                <c:pt idx="17">
                  <c:v>149</c:v>
                </c:pt>
                <c:pt idx="18">
                  <c:v>133</c:v>
                </c:pt>
                <c:pt idx="19">
                  <c:v>110</c:v>
                </c:pt>
                <c:pt idx="20">
                  <c:v>121</c:v>
                </c:pt>
                <c:pt idx="21">
                  <c:v>94</c:v>
                </c:pt>
                <c:pt idx="22">
                  <c:v>96</c:v>
                </c:pt>
                <c:pt idx="23">
                  <c:v>100</c:v>
                </c:pt>
                <c:pt idx="24">
                  <c:v>83</c:v>
                </c:pt>
                <c:pt idx="25">
                  <c:v>72</c:v>
                </c:pt>
                <c:pt idx="26">
                  <c:v>65</c:v>
                </c:pt>
                <c:pt idx="27">
                  <c:v>75</c:v>
                </c:pt>
                <c:pt idx="28">
                  <c:v>52</c:v>
                </c:pt>
                <c:pt idx="29">
                  <c:v>63</c:v>
                </c:pt>
                <c:pt idx="30">
                  <c:v>47</c:v>
                </c:pt>
                <c:pt idx="31">
                  <c:v>58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'980043'!$B$719:$B$750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'980043'!$F$719:$F$750</c:f>
              <c:numCache>
                <c:formatCode>0</c:formatCode>
                <c:ptCount val="32"/>
                <c:pt idx="0">
                  <c:v>50.572457546276759</c:v>
                </c:pt>
                <c:pt idx="1">
                  <c:v>50.714581335371641</c:v>
                </c:pt>
                <c:pt idx="2">
                  <c:v>50.99341410877976</c:v>
                </c:pt>
                <c:pt idx="3">
                  <c:v>51.478530575642374</c:v>
                </c:pt>
                <c:pt idx="4">
                  <c:v>52.300314603010207</c:v>
                </c:pt>
                <c:pt idx="5">
                  <c:v>53.541755450609593</c:v>
                </c:pt>
                <c:pt idx="6">
                  <c:v>55.568356628151072</c:v>
                </c:pt>
                <c:pt idx="7">
                  <c:v>58.65796836112434</c:v>
                </c:pt>
                <c:pt idx="8">
                  <c:v>63.030976897839665</c:v>
                </c:pt>
                <c:pt idx="9">
                  <c:v>68.830374519139482</c:v>
                </c:pt>
                <c:pt idx="10">
                  <c:v>75.799866212546661</c:v>
                </c:pt>
                <c:pt idx="11">
                  <c:v>84.436633875373445</c:v>
                </c:pt>
                <c:pt idx="12">
                  <c:v>93.976405938500307</c:v>
                </c:pt>
                <c:pt idx="13">
                  <c:v>103.33170264097606</c:v>
                </c:pt>
                <c:pt idx="14">
                  <c:v>112.81033999767233</c:v>
                </c:pt>
                <c:pt idx="15">
                  <c:v>120.90009937613468</c:v>
                </c:pt>
                <c:pt idx="16">
                  <c:v>126.57399306212456</c:v>
                </c:pt>
                <c:pt idx="17">
                  <c:v>129.11635921960624</c:v>
                </c:pt>
                <c:pt idx="18">
                  <c:v>128.4532736790089</c:v>
                </c:pt>
                <c:pt idx="19">
                  <c:v>124.65235552071834</c:v>
                </c:pt>
                <c:pt idx="20">
                  <c:v>117.98104628306298</c:v>
                </c:pt>
                <c:pt idx="21">
                  <c:v>109.36013646249582</c:v>
                </c:pt>
                <c:pt idx="22">
                  <c:v>99.242388229008469</c:v>
                </c:pt>
                <c:pt idx="23">
                  <c:v>89.263603582720123</c:v>
                </c:pt>
                <c:pt idx="24">
                  <c:v>80.661118823641075</c:v>
                </c:pt>
                <c:pt idx="25">
                  <c:v>73.220030326529709</c:v>
                </c:pt>
                <c:pt idx="26">
                  <c:v>66.520994213748892</c:v>
                </c:pt>
                <c:pt idx="27">
                  <c:v>61.078488645252918</c:v>
                </c:pt>
                <c:pt idx="28">
                  <c:v>57.565446145987345</c:v>
                </c:pt>
                <c:pt idx="29">
                  <c:v>54.767025027290664</c:v>
                </c:pt>
                <c:pt idx="30">
                  <c:v>53.030362329470968</c:v>
                </c:pt>
                <c:pt idx="31">
                  <c:v>51.95624693963331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1197824"/>
        <c:axId val="181273344"/>
      </c:scatterChart>
      <c:valAx>
        <c:axId val="181197824"/>
        <c:scaling>
          <c:orientation val="minMax"/>
        </c:scaling>
        <c:axPos val="b"/>
        <c:numFmt formatCode="General" sourceLinked="1"/>
        <c:tickLblPos val="nextTo"/>
        <c:crossAx val="181273344"/>
        <c:crosses val="autoZero"/>
        <c:crossBetween val="midCat"/>
      </c:valAx>
      <c:valAx>
        <c:axId val="181273344"/>
        <c:scaling>
          <c:orientation val="minMax"/>
        </c:scaling>
        <c:axPos val="l"/>
        <c:majorGridlines/>
        <c:numFmt formatCode="General" sourceLinked="1"/>
        <c:tickLblPos val="nextTo"/>
        <c:crossAx val="1811978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'980043'!$B$769:$B$800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'980043'!$E$769:$E$800</c:f>
              <c:numCache>
                <c:formatCode>General</c:formatCode>
                <c:ptCount val="32"/>
                <c:pt idx="0">
                  <c:v>130</c:v>
                </c:pt>
                <c:pt idx="1">
                  <c:v>131</c:v>
                </c:pt>
                <c:pt idx="2">
                  <c:v>161</c:v>
                </c:pt>
                <c:pt idx="3">
                  <c:v>176</c:v>
                </c:pt>
                <c:pt idx="4">
                  <c:v>141</c:v>
                </c:pt>
                <c:pt idx="5">
                  <c:v>156</c:v>
                </c:pt>
                <c:pt idx="6">
                  <c:v>164</c:v>
                </c:pt>
                <c:pt idx="7">
                  <c:v>177</c:v>
                </c:pt>
                <c:pt idx="8">
                  <c:v>209</c:v>
                </c:pt>
                <c:pt idx="9">
                  <c:v>223</c:v>
                </c:pt>
                <c:pt idx="10">
                  <c:v>264</c:v>
                </c:pt>
                <c:pt idx="11">
                  <c:v>301</c:v>
                </c:pt>
                <c:pt idx="12">
                  <c:v>327</c:v>
                </c:pt>
                <c:pt idx="13">
                  <c:v>365</c:v>
                </c:pt>
                <c:pt idx="14">
                  <c:v>412</c:v>
                </c:pt>
                <c:pt idx="15">
                  <c:v>440</c:v>
                </c:pt>
                <c:pt idx="16">
                  <c:v>485</c:v>
                </c:pt>
                <c:pt idx="17">
                  <c:v>466</c:v>
                </c:pt>
                <c:pt idx="18">
                  <c:v>439</c:v>
                </c:pt>
                <c:pt idx="19">
                  <c:v>428</c:v>
                </c:pt>
                <c:pt idx="20">
                  <c:v>390</c:v>
                </c:pt>
                <c:pt idx="21">
                  <c:v>365</c:v>
                </c:pt>
                <c:pt idx="22">
                  <c:v>315</c:v>
                </c:pt>
                <c:pt idx="23">
                  <c:v>290</c:v>
                </c:pt>
                <c:pt idx="24">
                  <c:v>262</c:v>
                </c:pt>
                <c:pt idx="25">
                  <c:v>235</c:v>
                </c:pt>
                <c:pt idx="26">
                  <c:v>222</c:v>
                </c:pt>
                <c:pt idx="27">
                  <c:v>202</c:v>
                </c:pt>
                <c:pt idx="28">
                  <c:v>194</c:v>
                </c:pt>
                <c:pt idx="29">
                  <c:v>185</c:v>
                </c:pt>
                <c:pt idx="30">
                  <c:v>207</c:v>
                </c:pt>
                <c:pt idx="31">
                  <c:v>210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'980043'!$B$769:$B$800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'980043'!$F$769:$F$800</c:f>
              <c:numCache>
                <c:formatCode>0</c:formatCode>
                <c:ptCount val="32"/>
                <c:pt idx="0">
                  <c:v>155.07195697613415</c:v>
                </c:pt>
                <c:pt idx="1">
                  <c:v>155.71978187242635</c:v>
                </c:pt>
                <c:pt idx="2">
                  <c:v>156.97343372502499</c:v>
                </c:pt>
                <c:pt idx="3">
                  <c:v>159.12482632751312</c:v>
                </c:pt>
                <c:pt idx="4">
                  <c:v>162.72027880397383</c:v>
                </c:pt>
                <c:pt idx="5">
                  <c:v>168.08105837188592</c:v>
                </c:pt>
                <c:pt idx="6">
                  <c:v>176.71651043304527</c:v>
                </c:pt>
                <c:pt idx="7">
                  <c:v>189.69865057397368</c:v>
                </c:pt>
                <c:pt idx="8">
                  <c:v>207.81178061474955</c:v>
                </c:pt>
                <c:pt idx="9">
                  <c:v>231.48454304034689</c:v>
                </c:pt>
                <c:pt idx="10">
                  <c:v>259.51709637368765</c:v>
                </c:pt>
                <c:pt idx="11">
                  <c:v>293.71667084303027</c:v>
                </c:pt>
                <c:pt idx="12">
                  <c:v>330.84350456526437</c:v>
                </c:pt>
                <c:pt idx="13">
                  <c:v>366.56221904465554</c:v>
                </c:pt>
                <c:pt idx="14">
                  <c:v>401.90660706966366</c:v>
                </c:pt>
                <c:pt idx="15">
                  <c:v>431.05084841205615</c:v>
                </c:pt>
                <c:pt idx="16">
                  <c:v>450.22780446026377</c:v>
                </c:pt>
                <c:pt idx="17">
                  <c:v>457.02510467075035</c:v>
                </c:pt>
                <c:pt idx="18">
                  <c:v>451.73952547936307</c:v>
                </c:pt>
                <c:pt idx="19">
                  <c:v>434.5589519861245</c:v>
                </c:pt>
                <c:pt idx="20">
                  <c:v>406.95463521221052</c:v>
                </c:pt>
                <c:pt idx="21">
                  <c:v>372.69096262741158</c:v>
                </c:pt>
                <c:pt idx="22">
                  <c:v>333.50916820901824</c:v>
                </c:pt>
                <c:pt idx="23">
                  <c:v>295.61413257568694</c:v>
                </c:pt>
                <c:pt idx="24">
                  <c:v>263.44107022422702</c:v>
                </c:pt>
                <c:pt idx="25">
                  <c:v>235.96169590097401</c:v>
                </c:pt>
                <c:pt idx="26">
                  <c:v>211.51137431146995</c:v>
                </c:pt>
                <c:pt idx="27">
                  <c:v>191.87423549157887</c:v>
                </c:pt>
                <c:pt idx="28">
                  <c:v>179.32968140110339</c:v>
                </c:pt>
                <c:pt idx="29">
                  <c:v>169.43208450500089</c:v>
                </c:pt>
                <c:pt idx="30">
                  <c:v>163.34758991266909</c:v>
                </c:pt>
                <c:pt idx="31">
                  <c:v>159.61645795783812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1315456"/>
        <c:axId val="181316992"/>
      </c:scatterChart>
      <c:valAx>
        <c:axId val="181315456"/>
        <c:scaling>
          <c:orientation val="minMax"/>
        </c:scaling>
        <c:axPos val="b"/>
        <c:numFmt formatCode="General" sourceLinked="1"/>
        <c:tickLblPos val="nextTo"/>
        <c:crossAx val="181316992"/>
        <c:crosses val="autoZero"/>
        <c:crossBetween val="midCat"/>
      </c:valAx>
      <c:valAx>
        <c:axId val="181316992"/>
        <c:scaling>
          <c:orientation val="minMax"/>
        </c:scaling>
        <c:axPos val="l"/>
        <c:majorGridlines/>
        <c:numFmt formatCode="General" sourceLinked="1"/>
        <c:tickLblPos val="nextTo"/>
        <c:crossAx val="1813154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'980043'!$B$819:$B$850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'980043'!$E$819:$E$850</c:f>
              <c:numCache>
                <c:formatCode>General</c:formatCode>
                <c:ptCount val="32"/>
                <c:pt idx="0">
                  <c:v>44</c:v>
                </c:pt>
                <c:pt idx="1">
                  <c:v>43</c:v>
                </c:pt>
                <c:pt idx="2">
                  <c:v>48</c:v>
                </c:pt>
                <c:pt idx="3">
                  <c:v>52</c:v>
                </c:pt>
                <c:pt idx="4">
                  <c:v>60</c:v>
                </c:pt>
                <c:pt idx="5">
                  <c:v>59</c:v>
                </c:pt>
                <c:pt idx="6">
                  <c:v>49</c:v>
                </c:pt>
                <c:pt idx="7">
                  <c:v>64</c:v>
                </c:pt>
                <c:pt idx="8">
                  <c:v>65</c:v>
                </c:pt>
                <c:pt idx="9">
                  <c:v>65</c:v>
                </c:pt>
                <c:pt idx="10">
                  <c:v>104</c:v>
                </c:pt>
                <c:pt idx="11">
                  <c:v>87</c:v>
                </c:pt>
                <c:pt idx="12">
                  <c:v>98</c:v>
                </c:pt>
                <c:pt idx="13">
                  <c:v>98</c:v>
                </c:pt>
                <c:pt idx="14">
                  <c:v>142</c:v>
                </c:pt>
                <c:pt idx="15">
                  <c:v>146</c:v>
                </c:pt>
                <c:pt idx="16">
                  <c:v>171</c:v>
                </c:pt>
                <c:pt idx="17">
                  <c:v>153</c:v>
                </c:pt>
                <c:pt idx="18">
                  <c:v>171</c:v>
                </c:pt>
                <c:pt idx="19">
                  <c:v>131</c:v>
                </c:pt>
                <c:pt idx="20">
                  <c:v>152</c:v>
                </c:pt>
                <c:pt idx="21">
                  <c:v>114</c:v>
                </c:pt>
                <c:pt idx="22">
                  <c:v>120</c:v>
                </c:pt>
                <c:pt idx="23">
                  <c:v>91</c:v>
                </c:pt>
                <c:pt idx="24">
                  <c:v>85</c:v>
                </c:pt>
                <c:pt idx="25">
                  <c:v>63</c:v>
                </c:pt>
                <c:pt idx="26">
                  <c:v>88</c:v>
                </c:pt>
                <c:pt idx="27">
                  <c:v>64</c:v>
                </c:pt>
                <c:pt idx="28">
                  <c:v>73</c:v>
                </c:pt>
                <c:pt idx="29">
                  <c:v>50</c:v>
                </c:pt>
                <c:pt idx="30">
                  <c:v>67</c:v>
                </c:pt>
                <c:pt idx="31">
                  <c:v>54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'980043'!$B$819:$B$850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'980043'!$F$819:$F$850</c:f>
              <c:numCache>
                <c:formatCode>0</c:formatCode>
                <c:ptCount val="32"/>
                <c:pt idx="0">
                  <c:v>51.682374540064394</c:v>
                </c:pt>
                <c:pt idx="1">
                  <c:v>51.767179689277143</c:v>
                </c:pt>
                <c:pt idx="2">
                  <c:v>51.952882835978365</c:v>
                </c:pt>
                <c:pt idx="3">
                  <c:v>52.311235751040492</c:v>
                </c:pt>
                <c:pt idx="4">
                  <c:v>52.979292455269224</c:v>
                </c:pt>
                <c:pt idx="5">
                  <c:v>54.079598201800337</c:v>
                </c:pt>
                <c:pt idx="6">
                  <c:v>56.02766210240253</c:v>
                </c:pt>
                <c:pt idx="7">
                  <c:v>59.237510958390232</c:v>
                </c:pt>
                <c:pt idx="8">
                  <c:v>64.117036883109662</c:v>
                </c:pt>
                <c:pt idx="9">
                  <c:v>71.01537667103635</c:v>
                </c:pt>
                <c:pt idx="10">
                  <c:v>79.777366720236898</c:v>
                </c:pt>
                <c:pt idx="11">
                  <c:v>91.176964585923159</c:v>
                </c:pt>
                <c:pt idx="12">
                  <c:v>104.31439260057812</c:v>
                </c:pt>
                <c:pt idx="13">
                  <c:v>117.648129271283</c:v>
                </c:pt>
                <c:pt idx="14">
                  <c:v>131.53532719956303</c:v>
                </c:pt>
                <c:pt idx="15">
                  <c:v>143.63943942120096</c:v>
                </c:pt>
                <c:pt idx="16">
                  <c:v>152.23453721104138</c:v>
                </c:pt>
                <c:pt idx="17">
                  <c:v>156.07504489113322</c:v>
                </c:pt>
                <c:pt idx="18">
                  <c:v>154.9835852020652</c:v>
                </c:pt>
                <c:pt idx="19">
                  <c:v>149.08399739547548</c:v>
                </c:pt>
                <c:pt idx="20">
                  <c:v>138.91288520300532</c:v>
                </c:pt>
                <c:pt idx="21">
                  <c:v>126.04758678031409</c:v>
                </c:pt>
                <c:pt idx="22">
                  <c:v>111.36500051386842</c:v>
                </c:pt>
                <c:pt idx="23">
                  <c:v>97.382774436318087</c:v>
                </c:pt>
                <c:pt idx="24">
                  <c:v>85.800541223308016</c:v>
                </c:pt>
                <c:pt idx="25">
                  <c:v>76.213384388659492</c:v>
                </c:pt>
                <c:pt idx="26">
                  <c:v>68.015943328435029</c:v>
                </c:pt>
                <c:pt idx="27">
                  <c:v>61.756612321138299</c:v>
                </c:pt>
                <c:pt idx="28">
                  <c:v>57.978414103318904</c:v>
                </c:pt>
                <c:pt idx="29">
                  <c:v>55.179260059428046</c:v>
                </c:pt>
                <c:pt idx="30">
                  <c:v>53.579873028761781</c:v>
                </c:pt>
                <c:pt idx="31">
                  <c:v>52.671484500023716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1387648"/>
        <c:axId val="181389184"/>
      </c:scatterChart>
      <c:valAx>
        <c:axId val="181387648"/>
        <c:scaling>
          <c:orientation val="minMax"/>
        </c:scaling>
        <c:axPos val="b"/>
        <c:numFmt formatCode="General" sourceLinked="1"/>
        <c:tickLblPos val="nextTo"/>
        <c:crossAx val="181389184"/>
        <c:crosses val="autoZero"/>
        <c:crossBetween val="midCat"/>
      </c:valAx>
      <c:valAx>
        <c:axId val="181389184"/>
        <c:scaling>
          <c:orientation val="minMax"/>
        </c:scaling>
        <c:axPos val="l"/>
        <c:majorGridlines/>
        <c:numFmt formatCode="General" sourceLinked="1"/>
        <c:tickLblPos val="nextTo"/>
        <c:crossAx val="1813876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'980043'!$B$869:$B$900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'980043'!$E$869:$E$900</c:f>
              <c:numCache>
                <c:formatCode>General</c:formatCode>
                <c:ptCount val="32"/>
                <c:pt idx="0">
                  <c:v>49</c:v>
                </c:pt>
                <c:pt idx="1">
                  <c:v>43</c:v>
                </c:pt>
                <c:pt idx="2">
                  <c:v>44</c:v>
                </c:pt>
                <c:pt idx="3">
                  <c:v>54</c:v>
                </c:pt>
                <c:pt idx="4">
                  <c:v>64</c:v>
                </c:pt>
                <c:pt idx="5">
                  <c:v>58</c:v>
                </c:pt>
                <c:pt idx="6">
                  <c:v>78</c:v>
                </c:pt>
                <c:pt idx="7">
                  <c:v>70</c:v>
                </c:pt>
                <c:pt idx="8">
                  <c:v>84</c:v>
                </c:pt>
                <c:pt idx="9">
                  <c:v>81</c:v>
                </c:pt>
                <c:pt idx="10">
                  <c:v>97</c:v>
                </c:pt>
                <c:pt idx="11">
                  <c:v>103</c:v>
                </c:pt>
                <c:pt idx="12">
                  <c:v>139</c:v>
                </c:pt>
                <c:pt idx="13">
                  <c:v>127</c:v>
                </c:pt>
                <c:pt idx="14">
                  <c:v>175</c:v>
                </c:pt>
                <c:pt idx="15">
                  <c:v>152</c:v>
                </c:pt>
                <c:pt idx="16">
                  <c:v>199</c:v>
                </c:pt>
                <c:pt idx="17">
                  <c:v>194</c:v>
                </c:pt>
                <c:pt idx="18">
                  <c:v>176</c:v>
                </c:pt>
                <c:pt idx="19">
                  <c:v>176</c:v>
                </c:pt>
                <c:pt idx="20">
                  <c:v>148</c:v>
                </c:pt>
                <c:pt idx="21">
                  <c:v>125</c:v>
                </c:pt>
                <c:pt idx="22">
                  <c:v>127</c:v>
                </c:pt>
                <c:pt idx="23">
                  <c:v>104</c:v>
                </c:pt>
                <c:pt idx="24">
                  <c:v>100</c:v>
                </c:pt>
                <c:pt idx="25">
                  <c:v>77</c:v>
                </c:pt>
                <c:pt idx="26">
                  <c:v>70</c:v>
                </c:pt>
                <c:pt idx="27">
                  <c:v>81</c:v>
                </c:pt>
                <c:pt idx="28">
                  <c:v>78</c:v>
                </c:pt>
                <c:pt idx="29">
                  <c:v>78</c:v>
                </c:pt>
                <c:pt idx="30">
                  <c:v>49</c:v>
                </c:pt>
                <c:pt idx="31">
                  <c:v>73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'980043'!$B$869:$B$900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'980043'!$F$869:$F$900</c:f>
              <c:numCache>
                <c:formatCode>0</c:formatCode>
                <c:ptCount val="32"/>
                <c:pt idx="0">
                  <c:v>54.199049575808516</c:v>
                </c:pt>
                <c:pt idx="1">
                  <c:v>54.479173357069676</c:v>
                </c:pt>
                <c:pt idx="2">
                  <c:v>55.021600163073103</c:v>
                </c:pt>
                <c:pt idx="3">
                  <c:v>55.952461156173712</c:v>
                </c:pt>
                <c:pt idx="4">
                  <c:v>57.507136654812456</c:v>
                </c:pt>
                <c:pt idx="5">
                  <c:v>59.822231996169052</c:v>
                </c:pt>
                <c:pt idx="6">
                  <c:v>63.544253176486542</c:v>
                </c:pt>
                <c:pt idx="7">
                  <c:v>69.124112648663882</c:v>
                </c:pt>
                <c:pt idx="8">
                  <c:v>76.880523384804405</c:v>
                </c:pt>
                <c:pt idx="9">
                  <c:v>86.970408865508233</c:v>
                </c:pt>
                <c:pt idx="10">
                  <c:v>98.851178957255385</c:v>
                </c:pt>
                <c:pt idx="11">
                  <c:v>113.24397539720546</c:v>
                </c:pt>
                <c:pt idx="12">
                  <c:v>128.72855199167557</c:v>
                </c:pt>
                <c:pt idx="13">
                  <c:v>143.45761464571788</c:v>
                </c:pt>
                <c:pt idx="14">
                  <c:v>157.8034887737501</c:v>
                </c:pt>
                <c:pt idx="15">
                  <c:v>169.33019884111056</c:v>
                </c:pt>
                <c:pt idx="16">
                  <c:v>176.50972546138235</c:v>
                </c:pt>
                <c:pt idx="17">
                  <c:v>178.42932937837202</c:v>
                </c:pt>
                <c:pt idx="18">
                  <c:v>175.38708083296746</c:v>
                </c:pt>
                <c:pt idx="19">
                  <c:v>167.44358625246787</c:v>
                </c:pt>
                <c:pt idx="20">
                  <c:v>155.35946396114537</c:v>
                </c:pt>
                <c:pt idx="21">
                  <c:v>140.78558191116076</c:v>
                </c:pt>
                <c:pt idx="22">
                  <c:v>124.46295081577277</c:v>
                </c:pt>
                <c:pt idx="23">
                  <c:v>108.9492214810907</c:v>
                </c:pt>
                <c:pt idx="24">
                  <c:v>95.974717015019365</c:v>
                </c:pt>
                <c:pt idx="25">
                  <c:v>85.043326043989111</c:v>
                </c:pt>
                <c:pt idx="26">
                  <c:v>75.450127880577568</c:v>
                </c:pt>
                <c:pt idx="27">
                  <c:v>67.857873086744974</c:v>
                </c:pt>
                <c:pt idx="28">
                  <c:v>63.077196622282642</c:v>
                </c:pt>
                <c:pt idx="29">
                  <c:v>59.35908875324445</c:v>
                </c:pt>
                <c:pt idx="30">
                  <c:v>57.108136925817576</c:v>
                </c:pt>
                <c:pt idx="31">
                  <c:v>55.748249476442737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1423104"/>
        <c:axId val="181428992"/>
      </c:scatterChart>
      <c:valAx>
        <c:axId val="181423104"/>
        <c:scaling>
          <c:orientation val="minMax"/>
        </c:scaling>
        <c:axPos val="b"/>
        <c:numFmt formatCode="General" sourceLinked="1"/>
        <c:tickLblPos val="nextTo"/>
        <c:crossAx val="181428992"/>
        <c:crosses val="autoZero"/>
        <c:crossBetween val="midCat"/>
      </c:valAx>
      <c:valAx>
        <c:axId val="181428992"/>
        <c:scaling>
          <c:orientation val="minMax"/>
        </c:scaling>
        <c:axPos val="l"/>
        <c:majorGridlines/>
        <c:numFmt formatCode="General" sourceLinked="1"/>
        <c:tickLblPos val="nextTo"/>
        <c:crossAx val="1814231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'980043'!$B$919:$B$950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'980043'!$E$919:$E$950</c:f>
              <c:numCache>
                <c:formatCode>General</c:formatCode>
                <c:ptCount val="32"/>
                <c:pt idx="0">
                  <c:v>22</c:v>
                </c:pt>
                <c:pt idx="1">
                  <c:v>40</c:v>
                </c:pt>
                <c:pt idx="2">
                  <c:v>47</c:v>
                </c:pt>
                <c:pt idx="3">
                  <c:v>40</c:v>
                </c:pt>
                <c:pt idx="4">
                  <c:v>73</c:v>
                </c:pt>
                <c:pt idx="5">
                  <c:v>42</c:v>
                </c:pt>
                <c:pt idx="6">
                  <c:v>66</c:v>
                </c:pt>
                <c:pt idx="7">
                  <c:v>68</c:v>
                </c:pt>
                <c:pt idx="8">
                  <c:v>79</c:v>
                </c:pt>
                <c:pt idx="9">
                  <c:v>86</c:v>
                </c:pt>
                <c:pt idx="10">
                  <c:v>90</c:v>
                </c:pt>
                <c:pt idx="11">
                  <c:v>102</c:v>
                </c:pt>
                <c:pt idx="12">
                  <c:v>117</c:v>
                </c:pt>
                <c:pt idx="13">
                  <c:v>165</c:v>
                </c:pt>
                <c:pt idx="14">
                  <c:v>183</c:v>
                </c:pt>
                <c:pt idx="15">
                  <c:v>196</c:v>
                </c:pt>
                <c:pt idx="16">
                  <c:v>215</c:v>
                </c:pt>
                <c:pt idx="17">
                  <c:v>201</c:v>
                </c:pt>
                <c:pt idx="18">
                  <c:v>187</c:v>
                </c:pt>
                <c:pt idx="19">
                  <c:v>194</c:v>
                </c:pt>
                <c:pt idx="20">
                  <c:v>137</c:v>
                </c:pt>
                <c:pt idx="21">
                  <c:v>119</c:v>
                </c:pt>
                <c:pt idx="22">
                  <c:v>130</c:v>
                </c:pt>
                <c:pt idx="23">
                  <c:v>87</c:v>
                </c:pt>
                <c:pt idx="24">
                  <c:v>85</c:v>
                </c:pt>
                <c:pt idx="25">
                  <c:v>92</c:v>
                </c:pt>
                <c:pt idx="26">
                  <c:v>74</c:v>
                </c:pt>
                <c:pt idx="27">
                  <c:v>67</c:v>
                </c:pt>
                <c:pt idx="28">
                  <c:v>70</c:v>
                </c:pt>
                <c:pt idx="29">
                  <c:v>65</c:v>
                </c:pt>
                <c:pt idx="30">
                  <c:v>80</c:v>
                </c:pt>
                <c:pt idx="31">
                  <c:v>62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'980043'!$B$919:$B$950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'980043'!$F$919:$F$950</c:f>
              <c:numCache>
                <c:formatCode>0</c:formatCode>
                <c:ptCount val="32"/>
                <c:pt idx="0">
                  <c:v>45.482754088698066</c:v>
                </c:pt>
                <c:pt idx="1">
                  <c:v>45.798924867051703</c:v>
                </c:pt>
                <c:pt idx="2">
                  <c:v>46.421056986667665</c:v>
                </c:pt>
                <c:pt idx="3">
                  <c:v>47.504141868838389</c:v>
                </c:pt>
                <c:pt idx="4">
                  <c:v>49.335651008167027</c:v>
                </c:pt>
                <c:pt idx="5">
                  <c:v>52.091251857649979</c:v>
                </c:pt>
                <c:pt idx="6">
                  <c:v>56.559961462606054</c:v>
                </c:pt>
                <c:pt idx="7">
                  <c:v>63.306576149666483</c:v>
                </c:pt>
                <c:pt idx="8">
                  <c:v>72.731651577782173</c:v>
                </c:pt>
                <c:pt idx="9">
                  <c:v>85.024813019545178</c:v>
                </c:pt>
                <c:pt idx="10">
                  <c:v>99.502331295786291</c:v>
                </c:pt>
                <c:pt idx="11">
                  <c:v>116.9950817554455</c:v>
                </c:pt>
                <c:pt idx="12">
                  <c:v>135.69973163955646</c:v>
                </c:pt>
                <c:pt idx="13">
                  <c:v>153.30636390138866</c:v>
                </c:pt>
                <c:pt idx="14">
                  <c:v>170.15418945618444</c:v>
                </c:pt>
                <c:pt idx="15">
                  <c:v>183.24650925192057</c:v>
                </c:pt>
                <c:pt idx="16">
                  <c:v>190.76017995984807</c:v>
                </c:pt>
                <c:pt idx="17">
                  <c:v>191.70953312004781</c:v>
                </c:pt>
                <c:pt idx="18">
                  <c:v>186.72579930783479</c:v>
                </c:pt>
                <c:pt idx="19">
                  <c:v>175.8728457108032</c:v>
                </c:pt>
                <c:pt idx="20">
                  <c:v>160.32888736388003</c:v>
                </c:pt>
                <c:pt idx="21">
                  <c:v>142.25265390501542</c:v>
                </c:pt>
                <c:pt idx="22">
                  <c:v>122.59235842141383</c:v>
                </c:pt>
                <c:pt idx="23">
                  <c:v>104.40140154237689</c:v>
                </c:pt>
                <c:pt idx="24">
                  <c:v>89.561705098484154</c:v>
                </c:pt>
                <c:pt idx="25">
                  <c:v>77.3536290993043</c:v>
                </c:pt>
                <c:pt idx="26">
                  <c:v>66.906852432713947</c:v>
                </c:pt>
                <c:pt idx="27">
                  <c:v>58.867192939067124</c:v>
                </c:pt>
                <c:pt idx="28">
                  <c:v>53.946462757319786</c:v>
                </c:pt>
                <c:pt idx="29">
                  <c:v>50.22927552632369</c:v>
                </c:pt>
                <c:pt idx="30">
                  <c:v>48.049379530581959</c:v>
                </c:pt>
                <c:pt idx="31">
                  <c:v>46.773509182204371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1209344"/>
        <c:axId val="181223424"/>
      </c:scatterChart>
      <c:valAx>
        <c:axId val="181209344"/>
        <c:scaling>
          <c:orientation val="minMax"/>
        </c:scaling>
        <c:axPos val="b"/>
        <c:numFmt formatCode="General" sourceLinked="1"/>
        <c:tickLblPos val="nextTo"/>
        <c:crossAx val="181223424"/>
        <c:crosses val="autoZero"/>
        <c:crossBetween val="midCat"/>
      </c:valAx>
      <c:valAx>
        <c:axId val="181223424"/>
        <c:scaling>
          <c:orientation val="minMax"/>
        </c:scaling>
        <c:axPos val="l"/>
        <c:majorGridlines/>
        <c:numFmt formatCode="General" sourceLinked="1"/>
        <c:tickLblPos val="nextTo"/>
        <c:crossAx val="1812093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'980043'!$B$69:$B$100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'980043'!$E$69:$E$100</c:f>
              <c:numCache>
                <c:formatCode>General</c:formatCode>
                <c:ptCount val="32"/>
                <c:pt idx="0">
                  <c:v>45</c:v>
                </c:pt>
                <c:pt idx="1">
                  <c:v>39</c:v>
                </c:pt>
                <c:pt idx="2">
                  <c:v>34</c:v>
                </c:pt>
                <c:pt idx="3">
                  <c:v>54</c:v>
                </c:pt>
                <c:pt idx="4">
                  <c:v>53</c:v>
                </c:pt>
                <c:pt idx="5">
                  <c:v>33</c:v>
                </c:pt>
                <c:pt idx="6">
                  <c:v>54</c:v>
                </c:pt>
                <c:pt idx="7">
                  <c:v>62</c:v>
                </c:pt>
                <c:pt idx="8">
                  <c:v>75</c:v>
                </c:pt>
                <c:pt idx="9">
                  <c:v>87</c:v>
                </c:pt>
                <c:pt idx="10">
                  <c:v>104</c:v>
                </c:pt>
                <c:pt idx="11">
                  <c:v>145</c:v>
                </c:pt>
                <c:pt idx="12">
                  <c:v>144</c:v>
                </c:pt>
                <c:pt idx="13">
                  <c:v>202</c:v>
                </c:pt>
                <c:pt idx="14">
                  <c:v>218</c:v>
                </c:pt>
                <c:pt idx="15">
                  <c:v>251</c:v>
                </c:pt>
                <c:pt idx="16">
                  <c:v>246</c:v>
                </c:pt>
                <c:pt idx="17">
                  <c:v>199</c:v>
                </c:pt>
                <c:pt idx="18">
                  <c:v>187</c:v>
                </c:pt>
                <c:pt idx="19">
                  <c:v>120</c:v>
                </c:pt>
                <c:pt idx="20">
                  <c:v>96</c:v>
                </c:pt>
                <c:pt idx="21">
                  <c:v>67</c:v>
                </c:pt>
                <c:pt idx="22">
                  <c:v>66</c:v>
                </c:pt>
                <c:pt idx="23">
                  <c:v>72</c:v>
                </c:pt>
                <c:pt idx="24">
                  <c:v>72</c:v>
                </c:pt>
                <c:pt idx="25">
                  <c:v>63</c:v>
                </c:pt>
                <c:pt idx="26">
                  <c:v>63</c:v>
                </c:pt>
                <c:pt idx="27">
                  <c:v>56</c:v>
                </c:pt>
                <c:pt idx="28">
                  <c:v>53</c:v>
                </c:pt>
                <c:pt idx="29">
                  <c:v>43</c:v>
                </c:pt>
                <c:pt idx="30">
                  <c:v>51</c:v>
                </c:pt>
                <c:pt idx="31">
                  <c:v>47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'980043'!$B$69:$B$100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'980043'!$F$69:$F$100</c:f>
              <c:numCache>
                <c:formatCode>0</c:formatCode>
                <c:ptCount val="32"/>
                <c:pt idx="0">
                  <c:v>48.684399568281478</c:v>
                </c:pt>
                <c:pt idx="1">
                  <c:v>48.692762012299987</c:v>
                </c:pt>
                <c:pt idx="2">
                  <c:v>48.725257864724263</c:v>
                </c:pt>
                <c:pt idx="3">
                  <c:v>48.831012072030205</c:v>
                </c:pt>
                <c:pt idx="4">
                  <c:v>49.145424186875339</c:v>
                </c:pt>
                <c:pt idx="5">
                  <c:v>49.920034803465406</c:v>
                </c:pt>
                <c:pt idx="6">
                  <c:v>51.88544440950951</c:v>
                </c:pt>
                <c:pt idx="7">
                  <c:v>56.345653257642667</c:v>
                </c:pt>
                <c:pt idx="8">
                  <c:v>65.189195547290055</c:v>
                </c:pt>
                <c:pt idx="9">
                  <c:v>80.528081207850221</c:v>
                </c:pt>
                <c:pt idx="10">
                  <c:v>102.8977810265316</c:v>
                </c:pt>
                <c:pt idx="11">
                  <c:v>134.16706372087913</c:v>
                </c:pt>
                <c:pt idx="12">
                  <c:v>169.94720148206824</c:v>
                </c:pt>
                <c:pt idx="13">
                  <c:v>202.49669159138787</c:v>
                </c:pt>
                <c:pt idx="14">
                  <c:v>227.96302101375957</c:v>
                </c:pt>
                <c:pt idx="15">
                  <c:v>237.16958239582669</c:v>
                </c:pt>
                <c:pt idx="16">
                  <c:v>227.1121106370974</c:v>
                </c:pt>
                <c:pt idx="17">
                  <c:v>201.04632261920921</c:v>
                </c:pt>
                <c:pt idx="18">
                  <c:v>168.90976611729351</c:v>
                </c:pt>
                <c:pt idx="19">
                  <c:v>133.48957209101906</c:v>
                </c:pt>
                <c:pt idx="20">
                  <c:v>102.35920966985957</c:v>
                </c:pt>
                <c:pt idx="21">
                  <c:v>79.490679054087224</c:v>
                </c:pt>
                <c:pt idx="22">
                  <c:v>64.171424407874241</c:v>
                </c:pt>
                <c:pt idx="23">
                  <c:v>55.806703246133701</c:v>
                </c:pt>
                <c:pt idx="24">
                  <c:v>51.853399877666483</c:v>
                </c:pt>
                <c:pt idx="25">
                  <c:v>49.995935004273399</c:v>
                </c:pt>
                <c:pt idx="26">
                  <c:v>49.139798227369489</c:v>
                </c:pt>
                <c:pt idx="27">
                  <c:v>48.817060039760626</c:v>
                </c:pt>
                <c:pt idx="28">
                  <c:v>48.72414461847967</c:v>
                </c:pt>
                <c:pt idx="29">
                  <c:v>48.691933542616098</c:v>
                </c:pt>
                <c:pt idx="30">
                  <c:v>48.684079981520405</c:v>
                </c:pt>
                <c:pt idx="31">
                  <c:v>48.682185065328504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9730688"/>
        <c:axId val="179781632"/>
      </c:scatterChart>
      <c:valAx>
        <c:axId val="179730688"/>
        <c:scaling>
          <c:orientation val="minMax"/>
        </c:scaling>
        <c:axPos val="b"/>
        <c:numFmt formatCode="General" sourceLinked="1"/>
        <c:tickLblPos val="nextTo"/>
        <c:crossAx val="179781632"/>
        <c:crosses val="autoZero"/>
        <c:crossBetween val="midCat"/>
      </c:valAx>
      <c:valAx>
        <c:axId val="179781632"/>
        <c:scaling>
          <c:orientation val="minMax"/>
        </c:scaling>
        <c:axPos val="l"/>
        <c:majorGridlines/>
        <c:numFmt formatCode="General" sourceLinked="1"/>
        <c:tickLblPos val="nextTo"/>
        <c:crossAx val="1797306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'980043'!$B$969:$B$1000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'980043'!$E$969:$E$1000</c:f>
              <c:numCache>
                <c:formatCode>General</c:formatCode>
                <c:ptCount val="32"/>
                <c:pt idx="0">
                  <c:v>45</c:v>
                </c:pt>
                <c:pt idx="1">
                  <c:v>40</c:v>
                </c:pt>
                <c:pt idx="2">
                  <c:v>45</c:v>
                </c:pt>
                <c:pt idx="3">
                  <c:v>69</c:v>
                </c:pt>
                <c:pt idx="4">
                  <c:v>56</c:v>
                </c:pt>
                <c:pt idx="5">
                  <c:v>59</c:v>
                </c:pt>
                <c:pt idx="6">
                  <c:v>59</c:v>
                </c:pt>
                <c:pt idx="7">
                  <c:v>54</c:v>
                </c:pt>
                <c:pt idx="8">
                  <c:v>69</c:v>
                </c:pt>
                <c:pt idx="9">
                  <c:v>86</c:v>
                </c:pt>
                <c:pt idx="10">
                  <c:v>104</c:v>
                </c:pt>
                <c:pt idx="11">
                  <c:v>145</c:v>
                </c:pt>
                <c:pt idx="12">
                  <c:v>175</c:v>
                </c:pt>
                <c:pt idx="13">
                  <c:v>211</c:v>
                </c:pt>
                <c:pt idx="14">
                  <c:v>262</c:v>
                </c:pt>
                <c:pt idx="15">
                  <c:v>260</c:v>
                </c:pt>
                <c:pt idx="16">
                  <c:v>259</c:v>
                </c:pt>
                <c:pt idx="17">
                  <c:v>222</c:v>
                </c:pt>
                <c:pt idx="18">
                  <c:v>190</c:v>
                </c:pt>
                <c:pt idx="19">
                  <c:v>122</c:v>
                </c:pt>
                <c:pt idx="20">
                  <c:v>105</c:v>
                </c:pt>
                <c:pt idx="21">
                  <c:v>82</c:v>
                </c:pt>
                <c:pt idx="22">
                  <c:v>72</c:v>
                </c:pt>
                <c:pt idx="23">
                  <c:v>73</c:v>
                </c:pt>
                <c:pt idx="24">
                  <c:v>71</c:v>
                </c:pt>
                <c:pt idx="25">
                  <c:v>74</c:v>
                </c:pt>
                <c:pt idx="26">
                  <c:v>67</c:v>
                </c:pt>
                <c:pt idx="27">
                  <c:v>57</c:v>
                </c:pt>
                <c:pt idx="28">
                  <c:v>61</c:v>
                </c:pt>
                <c:pt idx="29">
                  <c:v>55</c:v>
                </c:pt>
                <c:pt idx="30">
                  <c:v>49</c:v>
                </c:pt>
                <c:pt idx="31">
                  <c:v>48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'980043'!$B$969:$B$1000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'980043'!$F$969:$F$1000</c:f>
              <c:numCache>
                <c:formatCode>0</c:formatCode>
                <c:ptCount val="32"/>
                <c:pt idx="0">
                  <c:v>55.181894623627301</c:v>
                </c:pt>
                <c:pt idx="1">
                  <c:v>55.184457327503658</c:v>
                </c:pt>
                <c:pt idx="2">
                  <c:v>55.196461665445987</c:v>
                </c:pt>
                <c:pt idx="3">
                  <c:v>55.242904705071048</c:v>
                </c:pt>
                <c:pt idx="4">
                  <c:v>55.404712832251114</c:v>
                </c:pt>
                <c:pt idx="5">
                  <c:v>55.863612295683289</c:v>
                </c:pt>
                <c:pt idx="6">
                  <c:v>57.191621133635813</c:v>
                </c:pt>
                <c:pt idx="7">
                  <c:v>60.600700356466383</c:v>
                </c:pt>
                <c:pt idx="8">
                  <c:v>68.150941061418166</c:v>
                </c:pt>
                <c:pt idx="9">
                  <c:v>82.571773689210374</c:v>
                </c:pt>
                <c:pt idx="10">
                  <c:v>105.36991005430308</c:v>
                </c:pt>
                <c:pt idx="11">
                  <c:v>139.48659827502601</c:v>
                </c:pt>
                <c:pt idx="12">
                  <c:v>180.7818441138833</c:v>
                </c:pt>
                <c:pt idx="13">
                  <c:v>219.9799073626148</c:v>
                </c:pt>
                <c:pt idx="14">
                  <c:v>251.64966947412663</c:v>
                </c:pt>
                <c:pt idx="15">
                  <c:v>263.54194831847354</c:v>
                </c:pt>
                <c:pt idx="16">
                  <c:v>251.3528590273267</c:v>
                </c:pt>
                <c:pt idx="17">
                  <c:v>219.48449281593847</c:v>
                </c:pt>
                <c:pt idx="18">
                  <c:v>180.97988714449156</c:v>
                </c:pt>
                <c:pt idx="19">
                  <c:v>140.00236163191343</c:v>
                </c:pt>
                <c:pt idx="20">
                  <c:v>105.75546024010174</c:v>
                </c:pt>
                <c:pt idx="21">
                  <c:v>82.1681355637227</c:v>
                </c:pt>
                <c:pt idx="22">
                  <c:v>67.573319935036494</c:v>
                </c:pt>
                <c:pt idx="23">
                  <c:v>60.325052041541987</c:v>
                </c:pt>
                <c:pt idx="24">
                  <c:v>57.238129002002239</c:v>
                </c:pt>
                <c:pt idx="25">
                  <c:v>55.939484298774197</c:v>
                </c:pt>
                <c:pt idx="26">
                  <c:v>55.411005085313107</c:v>
                </c:pt>
                <c:pt idx="27">
                  <c:v>55.238979469892811</c:v>
                </c:pt>
                <c:pt idx="28">
                  <c:v>55.196766449875426</c:v>
                </c:pt>
                <c:pt idx="29">
                  <c:v>55.184347371524701</c:v>
                </c:pt>
                <c:pt idx="30">
                  <c:v>55.1818421658012</c:v>
                </c:pt>
                <c:pt idx="31">
                  <c:v>55.181343712890353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1269632"/>
        <c:axId val="181271168"/>
      </c:scatterChart>
      <c:valAx>
        <c:axId val="181269632"/>
        <c:scaling>
          <c:orientation val="minMax"/>
        </c:scaling>
        <c:axPos val="b"/>
        <c:numFmt formatCode="General" sourceLinked="1"/>
        <c:tickLblPos val="nextTo"/>
        <c:crossAx val="181271168"/>
        <c:crosses val="autoZero"/>
        <c:crossBetween val="midCat"/>
      </c:valAx>
      <c:valAx>
        <c:axId val="181271168"/>
        <c:scaling>
          <c:orientation val="minMax"/>
        </c:scaling>
        <c:axPos val="l"/>
        <c:majorGridlines/>
        <c:numFmt formatCode="General" sourceLinked="1"/>
        <c:tickLblPos val="nextTo"/>
        <c:crossAx val="1812696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'980043'!$B$1019:$B$1050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'980043'!$E$1019:$E$1050</c:f>
              <c:numCache>
                <c:formatCode>General</c:formatCode>
                <c:ptCount val="32"/>
                <c:pt idx="0">
                  <c:v>36</c:v>
                </c:pt>
                <c:pt idx="1">
                  <c:v>42</c:v>
                </c:pt>
                <c:pt idx="2">
                  <c:v>50</c:v>
                </c:pt>
                <c:pt idx="3">
                  <c:v>53</c:v>
                </c:pt>
                <c:pt idx="4">
                  <c:v>55</c:v>
                </c:pt>
                <c:pt idx="5">
                  <c:v>48</c:v>
                </c:pt>
                <c:pt idx="6">
                  <c:v>69</c:v>
                </c:pt>
                <c:pt idx="7">
                  <c:v>78</c:v>
                </c:pt>
                <c:pt idx="8">
                  <c:v>90</c:v>
                </c:pt>
                <c:pt idx="9">
                  <c:v>91</c:v>
                </c:pt>
                <c:pt idx="10">
                  <c:v>90</c:v>
                </c:pt>
                <c:pt idx="11">
                  <c:v>118</c:v>
                </c:pt>
                <c:pt idx="12">
                  <c:v>171</c:v>
                </c:pt>
                <c:pt idx="13">
                  <c:v>211</c:v>
                </c:pt>
                <c:pt idx="14">
                  <c:v>249</c:v>
                </c:pt>
                <c:pt idx="15">
                  <c:v>288</c:v>
                </c:pt>
                <c:pt idx="16">
                  <c:v>278</c:v>
                </c:pt>
                <c:pt idx="17">
                  <c:v>254</c:v>
                </c:pt>
                <c:pt idx="18">
                  <c:v>182</c:v>
                </c:pt>
                <c:pt idx="19">
                  <c:v>140</c:v>
                </c:pt>
                <c:pt idx="20">
                  <c:v>89</c:v>
                </c:pt>
                <c:pt idx="21">
                  <c:v>82</c:v>
                </c:pt>
                <c:pt idx="22">
                  <c:v>86</c:v>
                </c:pt>
                <c:pt idx="23">
                  <c:v>84</c:v>
                </c:pt>
                <c:pt idx="24">
                  <c:v>71</c:v>
                </c:pt>
                <c:pt idx="25">
                  <c:v>72</c:v>
                </c:pt>
                <c:pt idx="26">
                  <c:v>69</c:v>
                </c:pt>
                <c:pt idx="27">
                  <c:v>65</c:v>
                </c:pt>
                <c:pt idx="28">
                  <c:v>78</c:v>
                </c:pt>
                <c:pt idx="29">
                  <c:v>71</c:v>
                </c:pt>
                <c:pt idx="30">
                  <c:v>61</c:v>
                </c:pt>
                <c:pt idx="31">
                  <c:v>70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'980043'!$B$1019:$B$1050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'980043'!$F$1019:$F$1050</c:f>
              <c:numCache>
                <c:formatCode>0</c:formatCode>
                <c:ptCount val="32"/>
                <c:pt idx="0">
                  <c:v>60.736282647010867</c:v>
                </c:pt>
                <c:pt idx="1">
                  <c:v>60.736451773582552</c:v>
                </c:pt>
                <c:pt idx="2">
                  <c:v>60.737604234157835</c:v>
                </c:pt>
                <c:pt idx="3">
                  <c:v>60.743917318363685</c:v>
                </c:pt>
                <c:pt idx="4">
                  <c:v>60.774245439249981</c:v>
                </c:pt>
                <c:pt idx="5">
                  <c:v>60.888825231776742</c:v>
                </c:pt>
                <c:pt idx="6">
                  <c:v>61.323779548583026</c:v>
                </c:pt>
                <c:pt idx="7">
                  <c:v>62.76744179958321</c:v>
                </c:pt>
                <c:pt idx="8">
                  <c:v>66.807513182108877</c:v>
                </c:pt>
                <c:pt idx="9">
                  <c:v>76.307668174824641</c:v>
                </c:pt>
                <c:pt idx="10">
                  <c:v>94.269415567324273</c:v>
                </c:pt>
                <c:pt idx="11">
                  <c:v>125.74984191377671</c:v>
                </c:pt>
                <c:pt idx="12">
                  <c:v>169.56189564174659</c:v>
                </c:pt>
                <c:pt idx="13">
                  <c:v>216.46996521620613</c:v>
                </c:pt>
                <c:pt idx="14">
                  <c:v>259.3012971493614</c:v>
                </c:pt>
                <c:pt idx="15">
                  <c:v>280.22789466174447</c:v>
                </c:pt>
                <c:pt idx="16">
                  <c:v>270.50377482074617</c:v>
                </c:pt>
                <c:pt idx="17">
                  <c:v>234.4555485195917</c:v>
                </c:pt>
                <c:pt idx="18">
                  <c:v>189.37078986374482</c:v>
                </c:pt>
                <c:pt idx="19">
                  <c:v>142.42058433831923</c:v>
                </c:pt>
                <c:pt idx="20">
                  <c:v>105.39014975547069</c:v>
                </c:pt>
                <c:pt idx="21">
                  <c:v>82.045023677403307</c:v>
                </c:pt>
                <c:pt idx="22">
                  <c:v>69.209631310113863</c:v>
                </c:pt>
                <c:pt idx="23">
                  <c:v>63.712297984964323</c:v>
                </c:pt>
                <c:pt idx="24">
                  <c:v>61.732687361779902</c:v>
                </c:pt>
                <c:pt idx="25">
                  <c:v>61.038157912578647</c:v>
                </c:pt>
                <c:pt idx="26">
                  <c:v>60.80840078398095</c:v>
                </c:pt>
                <c:pt idx="27">
                  <c:v>60.749992059765198</c:v>
                </c:pt>
                <c:pt idx="28">
                  <c:v>60.739087165895768</c:v>
                </c:pt>
                <c:pt idx="29">
                  <c:v>60.736664401036336</c:v>
                </c:pt>
                <c:pt idx="30">
                  <c:v>60.736312495752301</c:v>
                </c:pt>
                <c:pt idx="31">
                  <c:v>60.736262455210962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1502720"/>
        <c:axId val="181504256"/>
      </c:scatterChart>
      <c:valAx>
        <c:axId val="181502720"/>
        <c:scaling>
          <c:orientation val="minMax"/>
        </c:scaling>
        <c:axPos val="b"/>
        <c:numFmt formatCode="General" sourceLinked="1"/>
        <c:tickLblPos val="nextTo"/>
        <c:crossAx val="181504256"/>
        <c:crosses val="autoZero"/>
        <c:crossBetween val="midCat"/>
      </c:valAx>
      <c:valAx>
        <c:axId val="181504256"/>
        <c:scaling>
          <c:orientation val="minMax"/>
        </c:scaling>
        <c:axPos val="l"/>
        <c:majorGridlines/>
        <c:numFmt formatCode="General" sourceLinked="1"/>
        <c:tickLblPos val="nextTo"/>
        <c:crossAx val="1815027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'980043'!$B$1069:$B$1100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'980043'!$E$1069:$E$1100</c:f>
              <c:numCache>
                <c:formatCode>General</c:formatCode>
                <c:ptCount val="32"/>
                <c:pt idx="0">
                  <c:v>32</c:v>
                </c:pt>
                <c:pt idx="1">
                  <c:v>53</c:v>
                </c:pt>
                <c:pt idx="2">
                  <c:v>52</c:v>
                </c:pt>
                <c:pt idx="3">
                  <c:v>42</c:v>
                </c:pt>
                <c:pt idx="4">
                  <c:v>52</c:v>
                </c:pt>
                <c:pt idx="5">
                  <c:v>62</c:v>
                </c:pt>
                <c:pt idx="6">
                  <c:v>64</c:v>
                </c:pt>
                <c:pt idx="7">
                  <c:v>78</c:v>
                </c:pt>
                <c:pt idx="8">
                  <c:v>80</c:v>
                </c:pt>
                <c:pt idx="9">
                  <c:v>100</c:v>
                </c:pt>
                <c:pt idx="10">
                  <c:v>110</c:v>
                </c:pt>
                <c:pt idx="11">
                  <c:v>141</c:v>
                </c:pt>
                <c:pt idx="12">
                  <c:v>165</c:v>
                </c:pt>
                <c:pt idx="13">
                  <c:v>217</c:v>
                </c:pt>
                <c:pt idx="14">
                  <c:v>268</c:v>
                </c:pt>
                <c:pt idx="15">
                  <c:v>293</c:v>
                </c:pt>
                <c:pt idx="16">
                  <c:v>270</c:v>
                </c:pt>
                <c:pt idx="17">
                  <c:v>210</c:v>
                </c:pt>
                <c:pt idx="18">
                  <c:v>201</c:v>
                </c:pt>
                <c:pt idx="19">
                  <c:v>120</c:v>
                </c:pt>
                <c:pt idx="20">
                  <c:v>110</c:v>
                </c:pt>
                <c:pt idx="21">
                  <c:v>109</c:v>
                </c:pt>
                <c:pt idx="22">
                  <c:v>75</c:v>
                </c:pt>
                <c:pt idx="23">
                  <c:v>77</c:v>
                </c:pt>
                <c:pt idx="24">
                  <c:v>61</c:v>
                </c:pt>
                <c:pt idx="25">
                  <c:v>60</c:v>
                </c:pt>
                <c:pt idx="26">
                  <c:v>66</c:v>
                </c:pt>
                <c:pt idx="27">
                  <c:v>59</c:v>
                </c:pt>
                <c:pt idx="28">
                  <c:v>64</c:v>
                </c:pt>
                <c:pt idx="29">
                  <c:v>69</c:v>
                </c:pt>
                <c:pt idx="30">
                  <c:v>47</c:v>
                </c:pt>
                <c:pt idx="31">
                  <c:v>86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'980043'!$B$1069:$B$1100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'980043'!$F$1069:$F$1100</c:f>
              <c:numCache>
                <c:formatCode>0</c:formatCode>
                <c:ptCount val="32"/>
                <c:pt idx="0">
                  <c:v>56.22878107207881</c:v>
                </c:pt>
                <c:pt idx="1">
                  <c:v>56.235480910179774</c:v>
                </c:pt>
                <c:pt idx="2">
                  <c:v>56.262710399227814</c:v>
                </c:pt>
                <c:pt idx="3">
                  <c:v>56.355104034993644</c:v>
                </c:pt>
                <c:pt idx="4">
                  <c:v>56.640574472346515</c:v>
                </c:pt>
                <c:pt idx="5">
                  <c:v>57.368501197696858</c:v>
                </c:pt>
                <c:pt idx="6">
                  <c:v>59.276236323162976</c:v>
                </c:pt>
                <c:pt idx="7">
                  <c:v>63.740428078598313</c:v>
                </c:pt>
                <c:pt idx="8">
                  <c:v>72.842567650463806</c:v>
                </c:pt>
                <c:pt idx="9">
                  <c:v>89.026491879178693</c:v>
                </c:pt>
                <c:pt idx="10">
                  <c:v>113.13773892436619</c:v>
                </c:pt>
                <c:pt idx="11">
                  <c:v>147.48160465455749</c:v>
                </c:pt>
                <c:pt idx="12">
                  <c:v>187.4423494083145</c:v>
                </c:pt>
                <c:pt idx="13">
                  <c:v>224.33245064375214</c:v>
                </c:pt>
                <c:pt idx="14">
                  <c:v>253.6555188229504</c:v>
                </c:pt>
                <c:pt idx="15">
                  <c:v>264.72126652527453</c:v>
                </c:pt>
                <c:pt idx="16">
                  <c:v>253.84427636447924</c:v>
                </c:pt>
                <c:pt idx="17">
                  <c:v>224.65266153707498</c:v>
                </c:pt>
                <c:pt idx="18">
                  <c:v>188.52484517242405</c:v>
                </c:pt>
                <c:pt idx="19">
                  <c:v>148.82392511434216</c:v>
                </c:pt>
                <c:pt idx="20">
                  <c:v>114.19006072426367</c:v>
                </c:pt>
                <c:pt idx="21">
                  <c:v>89.031020615745447</c:v>
                </c:pt>
                <c:pt idx="22">
                  <c:v>72.425768570256253</c:v>
                </c:pt>
                <c:pt idx="23">
                  <c:v>63.52486450362224</c:v>
                </c:pt>
                <c:pt idx="24">
                  <c:v>59.404836717544683</c:v>
                </c:pt>
                <c:pt idx="25">
                  <c:v>57.512108416074838</c:v>
                </c:pt>
                <c:pt idx="26">
                  <c:v>56.661859326464494</c:v>
                </c:pt>
                <c:pt idx="27">
                  <c:v>56.35100290716764</c:v>
                </c:pt>
                <c:pt idx="28">
                  <c:v>56.264460197307962</c:v>
                </c:pt>
                <c:pt idx="29">
                  <c:v>56.235483744524387</c:v>
                </c:pt>
                <c:pt idx="30">
                  <c:v>56.228697936554454</c:v>
                </c:pt>
                <c:pt idx="31">
                  <c:v>56.227126755636178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1251456"/>
        <c:axId val="181556352"/>
      </c:scatterChart>
      <c:valAx>
        <c:axId val="181251456"/>
        <c:scaling>
          <c:orientation val="minMax"/>
        </c:scaling>
        <c:axPos val="b"/>
        <c:numFmt formatCode="General" sourceLinked="1"/>
        <c:tickLblPos val="nextTo"/>
        <c:crossAx val="181556352"/>
        <c:crosses val="autoZero"/>
        <c:crossBetween val="midCat"/>
      </c:valAx>
      <c:valAx>
        <c:axId val="181556352"/>
        <c:scaling>
          <c:orientation val="minMax"/>
        </c:scaling>
        <c:axPos val="l"/>
        <c:majorGridlines/>
        <c:numFmt formatCode="General" sourceLinked="1"/>
        <c:tickLblPos val="nextTo"/>
        <c:crossAx val="1812514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'980043'!$B$1119:$B$1150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'980043'!$E$1119:$E$1150</c:f>
              <c:numCache>
                <c:formatCode>General</c:formatCode>
                <c:ptCount val="32"/>
                <c:pt idx="0">
                  <c:v>129</c:v>
                </c:pt>
                <c:pt idx="1">
                  <c:v>138</c:v>
                </c:pt>
                <c:pt idx="2">
                  <c:v>137</c:v>
                </c:pt>
                <c:pt idx="3">
                  <c:v>137</c:v>
                </c:pt>
                <c:pt idx="4">
                  <c:v>139</c:v>
                </c:pt>
                <c:pt idx="5">
                  <c:v>166</c:v>
                </c:pt>
                <c:pt idx="6">
                  <c:v>164</c:v>
                </c:pt>
                <c:pt idx="7">
                  <c:v>194</c:v>
                </c:pt>
                <c:pt idx="8">
                  <c:v>172</c:v>
                </c:pt>
                <c:pt idx="9">
                  <c:v>217</c:v>
                </c:pt>
                <c:pt idx="10">
                  <c:v>241</c:v>
                </c:pt>
                <c:pt idx="11">
                  <c:v>228</c:v>
                </c:pt>
                <c:pt idx="12">
                  <c:v>283</c:v>
                </c:pt>
                <c:pt idx="13">
                  <c:v>314</c:v>
                </c:pt>
                <c:pt idx="14">
                  <c:v>333</c:v>
                </c:pt>
                <c:pt idx="15">
                  <c:v>357</c:v>
                </c:pt>
                <c:pt idx="16">
                  <c:v>397</c:v>
                </c:pt>
                <c:pt idx="17">
                  <c:v>433</c:v>
                </c:pt>
                <c:pt idx="18">
                  <c:v>376</c:v>
                </c:pt>
                <c:pt idx="19">
                  <c:v>398</c:v>
                </c:pt>
                <c:pt idx="20">
                  <c:v>367</c:v>
                </c:pt>
                <c:pt idx="21">
                  <c:v>362</c:v>
                </c:pt>
                <c:pt idx="22">
                  <c:v>309</c:v>
                </c:pt>
                <c:pt idx="23">
                  <c:v>287</c:v>
                </c:pt>
                <c:pt idx="24">
                  <c:v>285</c:v>
                </c:pt>
                <c:pt idx="25">
                  <c:v>235</c:v>
                </c:pt>
                <c:pt idx="26">
                  <c:v>252</c:v>
                </c:pt>
                <c:pt idx="27">
                  <c:v>205</c:v>
                </c:pt>
                <c:pt idx="28">
                  <c:v>215</c:v>
                </c:pt>
                <c:pt idx="29">
                  <c:v>182</c:v>
                </c:pt>
                <c:pt idx="30">
                  <c:v>197</c:v>
                </c:pt>
                <c:pt idx="31">
                  <c:v>189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'980043'!$B$1119:$B$1150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'980043'!$F$1119:$F$1150</c:f>
              <c:numCache>
                <c:formatCode>0</c:formatCode>
                <c:ptCount val="32"/>
                <c:pt idx="0">
                  <c:v>139.99857055344222</c:v>
                </c:pt>
                <c:pt idx="1">
                  <c:v>141.23865791776163</c:v>
                </c:pt>
                <c:pt idx="2">
                  <c:v>143.29437135692035</c:v>
                </c:pt>
                <c:pt idx="3">
                  <c:v>146.35031864150642</c:v>
                </c:pt>
                <c:pt idx="4">
                  <c:v>150.83573255914152</c:v>
                </c:pt>
                <c:pt idx="5">
                  <c:v>156.80129811614941</c:v>
                </c:pt>
                <c:pt idx="6">
                  <c:v>165.4647539083895</c:v>
                </c:pt>
                <c:pt idx="7">
                  <c:v>177.30660108812236</c:v>
                </c:pt>
                <c:pt idx="8">
                  <c:v>192.52064148009151</c:v>
                </c:pt>
                <c:pt idx="9">
                  <c:v>211.10100585353874</c:v>
                </c:pt>
                <c:pt idx="10">
                  <c:v>231.99702711983804</c:v>
                </c:pt>
                <c:pt idx="11">
                  <c:v>256.5846356580364</c:v>
                </c:pt>
                <c:pt idx="12">
                  <c:v>282.77302915346394</c:v>
                </c:pt>
                <c:pt idx="13">
                  <c:v>308.01542213181716</c:v>
                </c:pt>
                <c:pt idx="14">
                  <c:v>333.7273638601182</c:v>
                </c:pt>
                <c:pt idx="15">
                  <c:v>356.56920334502252</c:v>
                </c:pt>
                <c:pt idx="16">
                  <c:v>374.43164918406666</c:v>
                </c:pt>
                <c:pt idx="17">
                  <c:v>385.67570948733965</c:v>
                </c:pt>
                <c:pt idx="18">
                  <c:v>389.44827138712191</c:v>
                </c:pt>
                <c:pt idx="19">
                  <c:v>386.16189313872087</c:v>
                </c:pt>
                <c:pt idx="20">
                  <c:v>375.38413988063934</c:v>
                </c:pt>
                <c:pt idx="21">
                  <c:v>358.25557261221411</c:v>
                </c:pt>
                <c:pt idx="22">
                  <c:v>335.12243967034743</c:v>
                </c:pt>
                <c:pt idx="23">
                  <c:v>309.30260234301358</c:v>
                </c:pt>
                <c:pt idx="24">
                  <c:v>284.31072669249374</c:v>
                </c:pt>
                <c:pt idx="25">
                  <c:v>260.0816517511941</c:v>
                </c:pt>
                <c:pt idx="26">
                  <c:v>235.38457951619344</c:v>
                </c:pt>
                <c:pt idx="27">
                  <c:v>212.26648628314587</c:v>
                </c:pt>
                <c:pt idx="28">
                  <c:v>194.98279959520323</c:v>
                </c:pt>
                <c:pt idx="29">
                  <c:v>178.90658936585055</c:v>
                </c:pt>
                <c:pt idx="30">
                  <c:v>167.05538373733899</c:v>
                </c:pt>
                <c:pt idx="31">
                  <c:v>158.32694037899606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1598464"/>
        <c:axId val="180563968"/>
      </c:scatterChart>
      <c:valAx>
        <c:axId val="181598464"/>
        <c:scaling>
          <c:orientation val="minMax"/>
        </c:scaling>
        <c:axPos val="b"/>
        <c:numFmt formatCode="General" sourceLinked="1"/>
        <c:tickLblPos val="nextTo"/>
        <c:crossAx val="180563968"/>
        <c:crosses val="autoZero"/>
        <c:crossBetween val="midCat"/>
      </c:valAx>
      <c:valAx>
        <c:axId val="180563968"/>
        <c:scaling>
          <c:orientation val="minMax"/>
        </c:scaling>
        <c:axPos val="l"/>
        <c:majorGridlines/>
        <c:numFmt formatCode="General" sourceLinked="1"/>
        <c:tickLblPos val="nextTo"/>
        <c:crossAx val="1815984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'980043'!$B$1169:$B$1200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'980043'!$E$1169:$E$1200</c:f>
              <c:numCache>
                <c:formatCode>General</c:formatCode>
                <c:ptCount val="32"/>
                <c:pt idx="0">
                  <c:v>109</c:v>
                </c:pt>
                <c:pt idx="1">
                  <c:v>119</c:v>
                </c:pt>
                <c:pt idx="2">
                  <c:v>144</c:v>
                </c:pt>
                <c:pt idx="3">
                  <c:v>156</c:v>
                </c:pt>
                <c:pt idx="4">
                  <c:v>154</c:v>
                </c:pt>
                <c:pt idx="5">
                  <c:v>153</c:v>
                </c:pt>
                <c:pt idx="6">
                  <c:v>165</c:v>
                </c:pt>
                <c:pt idx="7">
                  <c:v>182</c:v>
                </c:pt>
                <c:pt idx="8">
                  <c:v>169</c:v>
                </c:pt>
                <c:pt idx="9">
                  <c:v>214</c:v>
                </c:pt>
                <c:pt idx="10">
                  <c:v>227</c:v>
                </c:pt>
                <c:pt idx="11">
                  <c:v>231</c:v>
                </c:pt>
                <c:pt idx="12">
                  <c:v>245</c:v>
                </c:pt>
                <c:pt idx="13">
                  <c:v>265</c:v>
                </c:pt>
                <c:pt idx="14">
                  <c:v>306</c:v>
                </c:pt>
                <c:pt idx="15">
                  <c:v>330</c:v>
                </c:pt>
                <c:pt idx="16">
                  <c:v>346</c:v>
                </c:pt>
                <c:pt idx="17">
                  <c:v>329</c:v>
                </c:pt>
                <c:pt idx="18">
                  <c:v>320</c:v>
                </c:pt>
                <c:pt idx="19">
                  <c:v>307</c:v>
                </c:pt>
                <c:pt idx="20">
                  <c:v>281</c:v>
                </c:pt>
                <c:pt idx="21">
                  <c:v>262</c:v>
                </c:pt>
                <c:pt idx="22">
                  <c:v>258</c:v>
                </c:pt>
                <c:pt idx="23">
                  <c:v>233</c:v>
                </c:pt>
                <c:pt idx="24">
                  <c:v>221</c:v>
                </c:pt>
                <c:pt idx="25">
                  <c:v>211</c:v>
                </c:pt>
                <c:pt idx="26">
                  <c:v>207</c:v>
                </c:pt>
                <c:pt idx="27">
                  <c:v>169</c:v>
                </c:pt>
                <c:pt idx="28">
                  <c:v>206</c:v>
                </c:pt>
                <c:pt idx="29">
                  <c:v>206</c:v>
                </c:pt>
                <c:pt idx="30">
                  <c:v>190</c:v>
                </c:pt>
                <c:pt idx="31">
                  <c:v>209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'980043'!$B$1169:$B$1200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'980043'!$F$1169:$F$1200</c:f>
              <c:numCache>
                <c:formatCode>0</c:formatCode>
                <c:ptCount val="32"/>
                <c:pt idx="0">
                  <c:v>129.36514344297672</c:v>
                </c:pt>
                <c:pt idx="1">
                  <c:v>131.89587558169819</c:v>
                </c:pt>
                <c:pt idx="2">
                  <c:v>134.94120734980149</c:v>
                </c:pt>
                <c:pt idx="3">
                  <c:v>138.52468678307648</c:v>
                </c:pt>
                <c:pt idx="4">
                  <c:v>143.06944868689175</c:v>
                </c:pt>
                <c:pt idx="5">
                  <c:v>148.6700770955668</c:v>
                </c:pt>
                <c:pt idx="6">
                  <c:v>156.55955725682247</c:v>
                </c:pt>
                <c:pt idx="7">
                  <c:v>167.31374003420873</c:v>
                </c:pt>
                <c:pt idx="8">
                  <c:v>181.27596669465038</c:v>
                </c:pt>
                <c:pt idx="9">
                  <c:v>198.52006141873358</c:v>
                </c:pt>
                <c:pt idx="10">
                  <c:v>217.97481777839539</c:v>
                </c:pt>
                <c:pt idx="11">
                  <c:v>240.60906814505623</c:v>
                </c:pt>
                <c:pt idx="12">
                  <c:v>263.93661764804352</c:v>
                </c:pt>
                <c:pt idx="13">
                  <c:v>285.08978440022776</c:v>
                </c:pt>
                <c:pt idx="14">
                  <c:v>304.46800102466074</c:v>
                </c:pt>
                <c:pt idx="15">
                  <c:v>318.6141779743607</c:v>
                </c:pt>
                <c:pt idx="16">
                  <c:v>325.72915191240565</c:v>
                </c:pt>
                <c:pt idx="17">
                  <c:v>325.16682366119767</c:v>
                </c:pt>
                <c:pt idx="18">
                  <c:v>318.24963407513553</c:v>
                </c:pt>
                <c:pt idx="19">
                  <c:v>305.30889218873648</c:v>
                </c:pt>
                <c:pt idx="20">
                  <c:v>288.14577385342716</c:v>
                </c:pt>
                <c:pt idx="21">
                  <c:v>269.36113831208633</c:v>
                </c:pt>
                <c:pt idx="22">
                  <c:v>250.10559840722948</c:v>
                </c:pt>
                <c:pt idx="23">
                  <c:v>233.39363641212731</c:v>
                </c:pt>
                <c:pt idx="24">
                  <c:v>220.68720079156466</c:v>
                </c:pt>
                <c:pt idx="25">
                  <c:v>211.06320855642227</c:v>
                </c:pt>
                <c:pt idx="26">
                  <c:v>203.71492544482118</c:v>
                </c:pt>
                <c:pt idx="27">
                  <c:v>199.01739921637778</c:v>
                </c:pt>
                <c:pt idx="28">
                  <c:v>196.9460748725725</c:v>
                </c:pt>
                <c:pt idx="29">
                  <c:v>196.28992433687159</c:v>
                </c:pt>
                <c:pt idx="30">
                  <c:v>196.80783678828897</c:v>
                </c:pt>
                <c:pt idx="31">
                  <c:v>197.9808059318386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0610176"/>
        <c:axId val="180611712"/>
      </c:scatterChart>
      <c:valAx>
        <c:axId val="180610176"/>
        <c:scaling>
          <c:orientation val="minMax"/>
        </c:scaling>
        <c:axPos val="b"/>
        <c:numFmt formatCode="General" sourceLinked="1"/>
        <c:tickLblPos val="nextTo"/>
        <c:crossAx val="180611712"/>
        <c:crosses val="autoZero"/>
        <c:crossBetween val="midCat"/>
      </c:valAx>
      <c:valAx>
        <c:axId val="180611712"/>
        <c:scaling>
          <c:orientation val="minMax"/>
        </c:scaling>
        <c:axPos val="l"/>
        <c:majorGridlines/>
        <c:numFmt formatCode="General" sourceLinked="1"/>
        <c:tickLblPos val="nextTo"/>
        <c:crossAx val="1806101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'980043'!$B$1219:$B$1250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'980043'!$E$1219:$E$1250</c:f>
              <c:numCache>
                <c:formatCode>General</c:formatCode>
                <c:ptCount val="32"/>
                <c:pt idx="0">
                  <c:v>133</c:v>
                </c:pt>
                <c:pt idx="1">
                  <c:v>109</c:v>
                </c:pt>
                <c:pt idx="2">
                  <c:v>124</c:v>
                </c:pt>
                <c:pt idx="3">
                  <c:v>159</c:v>
                </c:pt>
                <c:pt idx="4">
                  <c:v>145</c:v>
                </c:pt>
                <c:pt idx="5">
                  <c:v>165</c:v>
                </c:pt>
                <c:pt idx="6">
                  <c:v>154</c:v>
                </c:pt>
                <c:pt idx="7">
                  <c:v>192</c:v>
                </c:pt>
                <c:pt idx="8">
                  <c:v>224</c:v>
                </c:pt>
                <c:pt idx="9">
                  <c:v>226</c:v>
                </c:pt>
                <c:pt idx="10">
                  <c:v>211</c:v>
                </c:pt>
                <c:pt idx="11">
                  <c:v>257</c:v>
                </c:pt>
                <c:pt idx="12">
                  <c:v>301</c:v>
                </c:pt>
                <c:pt idx="13">
                  <c:v>323</c:v>
                </c:pt>
                <c:pt idx="14">
                  <c:v>324</c:v>
                </c:pt>
                <c:pt idx="15">
                  <c:v>374</c:v>
                </c:pt>
                <c:pt idx="16">
                  <c:v>371</c:v>
                </c:pt>
                <c:pt idx="17">
                  <c:v>364</c:v>
                </c:pt>
                <c:pt idx="18">
                  <c:v>332</c:v>
                </c:pt>
                <c:pt idx="19">
                  <c:v>333</c:v>
                </c:pt>
                <c:pt idx="20">
                  <c:v>293</c:v>
                </c:pt>
                <c:pt idx="21">
                  <c:v>287</c:v>
                </c:pt>
                <c:pt idx="22">
                  <c:v>237</c:v>
                </c:pt>
                <c:pt idx="23">
                  <c:v>235</c:v>
                </c:pt>
                <c:pt idx="24">
                  <c:v>207</c:v>
                </c:pt>
                <c:pt idx="25">
                  <c:v>212</c:v>
                </c:pt>
                <c:pt idx="26">
                  <c:v>206</c:v>
                </c:pt>
                <c:pt idx="27">
                  <c:v>190</c:v>
                </c:pt>
                <c:pt idx="28">
                  <c:v>187</c:v>
                </c:pt>
                <c:pt idx="29">
                  <c:v>180</c:v>
                </c:pt>
                <c:pt idx="30">
                  <c:v>186</c:v>
                </c:pt>
                <c:pt idx="31">
                  <c:v>210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'980043'!$B$1219:$B$1250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'980043'!$F$1219:$F$1250</c:f>
              <c:numCache>
                <c:formatCode>0</c:formatCode>
                <c:ptCount val="32"/>
                <c:pt idx="0">
                  <c:v>127.2144082784323</c:v>
                </c:pt>
                <c:pt idx="1">
                  <c:v>129.94984476181085</c:v>
                </c:pt>
                <c:pt idx="2">
                  <c:v>133.46129601394327</c:v>
                </c:pt>
                <c:pt idx="3">
                  <c:v>137.87038821140879</c:v>
                </c:pt>
                <c:pt idx="4">
                  <c:v>143.7582883736458</c:v>
                </c:pt>
                <c:pt idx="5">
                  <c:v>151.250602946832</c:v>
                </c:pt>
                <c:pt idx="6">
                  <c:v>161.95499668242829</c:v>
                </c:pt>
                <c:pt idx="7">
                  <c:v>176.53193019119595</c:v>
                </c:pt>
                <c:pt idx="8">
                  <c:v>195.21376057635896</c:v>
                </c:pt>
                <c:pt idx="9">
                  <c:v>217.79812662648536</c:v>
                </c:pt>
                <c:pt idx="10">
                  <c:v>242.59683462037611</c:v>
                </c:pt>
                <c:pt idx="11">
                  <c:v>270.51433086518176</c:v>
                </c:pt>
                <c:pt idx="12">
                  <c:v>298.14351593809897</c:v>
                </c:pt>
                <c:pt idx="13">
                  <c:v>321.97250989430279</c:v>
                </c:pt>
                <c:pt idx="14">
                  <c:v>342.28371987015709</c:v>
                </c:pt>
                <c:pt idx="15">
                  <c:v>355.19707900435003</c:v>
                </c:pt>
                <c:pt idx="16">
                  <c:v>359.04254757765392</c:v>
                </c:pt>
                <c:pt idx="17">
                  <c:v>353.66541204147808</c:v>
                </c:pt>
                <c:pt idx="18">
                  <c:v>341.45951779011074</c:v>
                </c:pt>
                <c:pt idx="19">
                  <c:v>322.59514466804296</c:v>
                </c:pt>
                <c:pt idx="20">
                  <c:v>299.68188036031682</c:v>
                </c:pt>
                <c:pt idx="21">
                  <c:v>275.90761096166153</c:v>
                </c:pt>
                <c:pt idx="22">
                  <c:v>252.44792273764605</c:v>
                </c:pt>
                <c:pt idx="23">
                  <c:v>232.66879101135891</c:v>
                </c:pt>
                <c:pt idx="24">
                  <c:v>217.9466926596383</c:v>
                </c:pt>
                <c:pt idx="25">
                  <c:v>206.96232650361699</c:v>
                </c:pt>
                <c:pt idx="26">
                  <c:v>198.65322134497751</c:v>
                </c:pt>
                <c:pt idx="27">
                  <c:v>193.33664309913766</c:v>
                </c:pt>
                <c:pt idx="28">
                  <c:v>190.92791364751005</c:v>
                </c:pt>
                <c:pt idx="29">
                  <c:v>190.01878938700676</c:v>
                </c:pt>
                <c:pt idx="30">
                  <c:v>190.36377699174267</c:v>
                </c:pt>
                <c:pt idx="31">
                  <c:v>191.39747373284399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1623808"/>
        <c:axId val="181637888"/>
      </c:scatterChart>
      <c:valAx>
        <c:axId val="181623808"/>
        <c:scaling>
          <c:orientation val="minMax"/>
        </c:scaling>
        <c:axPos val="b"/>
        <c:numFmt formatCode="General" sourceLinked="1"/>
        <c:tickLblPos val="nextTo"/>
        <c:crossAx val="181637888"/>
        <c:crosses val="autoZero"/>
        <c:crossBetween val="midCat"/>
      </c:valAx>
      <c:valAx>
        <c:axId val="181637888"/>
        <c:scaling>
          <c:orientation val="minMax"/>
        </c:scaling>
        <c:axPos val="l"/>
        <c:majorGridlines/>
        <c:numFmt formatCode="General" sourceLinked="1"/>
        <c:tickLblPos val="nextTo"/>
        <c:crossAx val="1816238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'980043'!$B$1269:$B$1300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'980043'!$E$1269:$E$1300</c:f>
              <c:numCache>
                <c:formatCode>General</c:formatCode>
                <c:ptCount val="32"/>
                <c:pt idx="0">
                  <c:v>117</c:v>
                </c:pt>
                <c:pt idx="1">
                  <c:v>144</c:v>
                </c:pt>
                <c:pt idx="2">
                  <c:v>145</c:v>
                </c:pt>
                <c:pt idx="3">
                  <c:v>143</c:v>
                </c:pt>
                <c:pt idx="4">
                  <c:v>154</c:v>
                </c:pt>
                <c:pt idx="5">
                  <c:v>173</c:v>
                </c:pt>
                <c:pt idx="6">
                  <c:v>156</c:v>
                </c:pt>
                <c:pt idx="7">
                  <c:v>177</c:v>
                </c:pt>
                <c:pt idx="8">
                  <c:v>188</c:v>
                </c:pt>
                <c:pt idx="9">
                  <c:v>195</c:v>
                </c:pt>
                <c:pt idx="10">
                  <c:v>223</c:v>
                </c:pt>
                <c:pt idx="11">
                  <c:v>259</c:v>
                </c:pt>
                <c:pt idx="12">
                  <c:v>302</c:v>
                </c:pt>
                <c:pt idx="13">
                  <c:v>355</c:v>
                </c:pt>
                <c:pt idx="14">
                  <c:v>348</c:v>
                </c:pt>
                <c:pt idx="15">
                  <c:v>409</c:v>
                </c:pt>
                <c:pt idx="16">
                  <c:v>432</c:v>
                </c:pt>
                <c:pt idx="17">
                  <c:v>406</c:v>
                </c:pt>
                <c:pt idx="18">
                  <c:v>419</c:v>
                </c:pt>
                <c:pt idx="19">
                  <c:v>380</c:v>
                </c:pt>
                <c:pt idx="20">
                  <c:v>339</c:v>
                </c:pt>
                <c:pt idx="21">
                  <c:v>302</c:v>
                </c:pt>
                <c:pt idx="22">
                  <c:v>270</c:v>
                </c:pt>
                <c:pt idx="23">
                  <c:v>226</c:v>
                </c:pt>
                <c:pt idx="24">
                  <c:v>228</c:v>
                </c:pt>
                <c:pt idx="25">
                  <c:v>190</c:v>
                </c:pt>
                <c:pt idx="26">
                  <c:v>186</c:v>
                </c:pt>
                <c:pt idx="27">
                  <c:v>209</c:v>
                </c:pt>
                <c:pt idx="28">
                  <c:v>209</c:v>
                </c:pt>
                <c:pt idx="29">
                  <c:v>195</c:v>
                </c:pt>
                <c:pt idx="30">
                  <c:v>181</c:v>
                </c:pt>
                <c:pt idx="31">
                  <c:v>208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'980043'!$B$1269:$B$1300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'980043'!$F$1269:$F$1300</c:f>
              <c:numCache>
                <c:formatCode>0</c:formatCode>
                <c:ptCount val="32"/>
                <c:pt idx="0">
                  <c:v>138.92253345066524</c:v>
                </c:pt>
                <c:pt idx="1">
                  <c:v>140.82201859054896</c:v>
                </c:pt>
                <c:pt idx="2">
                  <c:v>142.94372895970596</c:v>
                </c:pt>
                <c:pt idx="3">
                  <c:v>145.27117968540833</c:v>
                </c:pt>
                <c:pt idx="4">
                  <c:v>148.13764240805605</c:v>
                </c:pt>
                <c:pt idx="5">
                  <c:v>151.79364375953932</c:v>
                </c:pt>
                <c:pt idx="6">
                  <c:v>157.47059661160571</c:v>
                </c:pt>
                <c:pt idx="7">
                  <c:v>166.41203643582645</c:v>
                </c:pt>
                <c:pt idx="8">
                  <c:v>180.08471444838085</c:v>
                </c:pt>
                <c:pt idx="9">
                  <c:v>199.92693548035257</c:v>
                </c:pt>
                <c:pt idx="10">
                  <c:v>225.81861658943893</c:v>
                </c:pt>
                <c:pt idx="11">
                  <c:v>260.1083994482882</c:v>
                </c:pt>
                <c:pt idx="12">
                  <c:v>299.66141755286179</c:v>
                </c:pt>
                <c:pt idx="13">
                  <c:v>338.89145194340335</c:v>
                </c:pt>
                <c:pt idx="14">
                  <c:v>377.39864481000774</c:v>
                </c:pt>
                <c:pt idx="15">
                  <c:v>406.85809191285296</c:v>
                </c:pt>
                <c:pt idx="16">
                  <c:v>421.7701200183314</c:v>
                </c:pt>
                <c:pt idx="17">
                  <c:v>419.65700752597968</c:v>
                </c:pt>
                <c:pt idx="18">
                  <c:v>403.43737493154532</c:v>
                </c:pt>
                <c:pt idx="19">
                  <c:v>374.44721782341134</c:v>
                </c:pt>
                <c:pt idx="20">
                  <c:v>337.93169363501369</c:v>
                </c:pt>
                <c:pt idx="21">
                  <c:v>300.56722203483906</c:v>
                </c:pt>
                <c:pt idx="22">
                  <c:v>265.45501343796775</c:v>
                </c:pt>
                <c:pt idx="23">
                  <c:v>238.08895220724844</c:v>
                </c:pt>
                <c:pt idx="24">
                  <c:v>219.67492557676923</c:v>
                </c:pt>
                <c:pt idx="25">
                  <c:v>207.50899795884465</c:v>
                </c:pt>
                <c:pt idx="26">
                  <c:v>199.66508931009375</c:v>
                </c:pt>
                <c:pt idx="27">
                  <c:v>195.73989720522206</c:v>
                </c:pt>
                <c:pt idx="28">
                  <c:v>194.66927506050232</c:v>
                </c:pt>
                <c:pt idx="29">
                  <c:v>195.02141751458134</c:v>
                </c:pt>
                <c:pt idx="30">
                  <c:v>196.18359496606462</c:v>
                </c:pt>
                <c:pt idx="31">
                  <c:v>197.68483553208543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1675904"/>
        <c:axId val="181677440"/>
      </c:scatterChart>
      <c:valAx>
        <c:axId val="181675904"/>
        <c:scaling>
          <c:orientation val="minMax"/>
        </c:scaling>
        <c:axPos val="b"/>
        <c:numFmt formatCode="General" sourceLinked="1"/>
        <c:tickLblPos val="nextTo"/>
        <c:crossAx val="181677440"/>
        <c:crosses val="autoZero"/>
        <c:crossBetween val="midCat"/>
      </c:valAx>
      <c:valAx>
        <c:axId val="181677440"/>
        <c:scaling>
          <c:orientation val="minMax"/>
        </c:scaling>
        <c:axPos val="l"/>
        <c:majorGridlines/>
        <c:numFmt formatCode="General" sourceLinked="1"/>
        <c:tickLblPos val="nextTo"/>
        <c:crossAx val="1816759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'980043'!$B$1319:$B$1350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'980043'!$E$1319:$E$1350</c:f>
              <c:numCache>
                <c:formatCode>General</c:formatCode>
                <c:ptCount val="32"/>
                <c:pt idx="0">
                  <c:v>130</c:v>
                </c:pt>
                <c:pt idx="1">
                  <c:v>127</c:v>
                </c:pt>
                <c:pt idx="2">
                  <c:v>140</c:v>
                </c:pt>
                <c:pt idx="3">
                  <c:v>145</c:v>
                </c:pt>
                <c:pt idx="4">
                  <c:v>166</c:v>
                </c:pt>
                <c:pt idx="5">
                  <c:v>167</c:v>
                </c:pt>
                <c:pt idx="6">
                  <c:v>155</c:v>
                </c:pt>
                <c:pt idx="7">
                  <c:v>175</c:v>
                </c:pt>
                <c:pt idx="8">
                  <c:v>207</c:v>
                </c:pt>
                <c:pt idx="9">
                  <c:v>217</c:v>
                </c:pt>
                <c:pt idx="10">
                  <c:v>234</c:v>
                </c:pt>
                <c:pt idx="11">
                  <c:v>265</c:v>
                </c:pt>
                <c:pt idx="12">
                  <c:v>320</c:v>
                </c:pt>
                <c:pt idx="13">
                  <c:v>365</c:v>
                </c:pt>
                <c:pt idx="14">
                  <c:v>383</c:v>
                </c:pt>
                <c:pt idx="15">
                  <c:v>405</c:v>
                </c:pt>
                <c:pt idx="16">
                  <c:v>471</c:v>
                </c:pt>
                <c:pt idx="17">
                  <c:v>428</c:v>
                </c:pt>
                <c:pt idx="18">
                  <c:v>398</c:v>
                </c:pt>
                <c:pt idx="19">
                  <c:v>373</c:v>
                </c:pt>
                <c:pt idx="20">
                  <c:v>336</c:v>
                </c:pt>
                <c:pt idx="21">
                  <c:v>316</c:v>
                </c:pt>
                <c:pt idx="22">
                  <c:v>297</c:v>
                </c:pt>
                <c:pt idx="23">
                  <c:v>278</c:v>
                </c:pt>
                <c:pt idx="24">
                  <c:v>246</c:v>
                </c:pt>
                <c:pt idx="25">
                  <c:v>220</c:v>
                </c:pt>
                <c:pt idx="26">
                  <c:v>199</c:v>
                </c:pt>
                <c:pt idx="27">
                  <c:v>215</c:v>
                </c:pt>
                <c:pt idx="28">
                  <c:v>208</c:v>
                </c:pt>
                <c:pt idx="29">
                  <c:v>184</c:v>
                </c:pt>
                <c:pt idx="30">
                  <c:v>195</c:v>
                </c:pt>
                <c:pt idx="31">
                  <c:v>197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'980043'!$B$1319:$B$1350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'980043'!$F$1319:$F$1350</c:f>
              <c:numCache>
                <c:formatCode>0</c:formatCode>
                <c:ptCount val="32"/>
                <c:pt idx="0">
                  <c:v>135.43545842962942</c:v>
                </c:pt>
                <c:pt idx="1">
                  <c:v>137.70086639813277</c:v>
                </c:pt>
                <c:pt idx="2">
                  <c:v>140.44826699207667</c:v>
                </c:pt>
                <c:pt idx="3">
                  <c:v>143.77189847039241</c:v>
                </c:pt>
                <c:pt idx="4">
                  <c:v>148.20175622830166</c:v>
                </c:pt>
                <c:pt idx="5">
                  <c:v>154.02297901975624</c:v>
                </c:pt>
                <c:pt idx="6">
                  <c:v>162.84008146915065</c:v>
                </c:pt>
                <c:pt idx="7">
                  <c:v>175.80678547807631</c:v>
                </c:pt>
                <c:pt idx="8">
                  <c:v>193.90286572913843</c:v>
                </c:pt>
                <c:pt idx="9">
                  <c:v>217.75763959367319</c:v>
                </c:pt>
                <c:pt idx="10">
                  <c:v>246.23012519476129</c:v>
                </c:pt>
                <c:pt idx="11">
                  <c:v>281.03072309296118</c:v>
                </c:pt>
                <c:pt idx="12">
                  <c:v>318.47496992998458</c:v>
                </c:pt>
                <c:pt idx="13">
                  <c:v>353.6418863313549</c:v>
                </c:pt>
                <c:pt idx="14">
                  <c:v>386.79275225022025</c:v>
                </c:pt>
                <c:pt idx="15">
                  <c:v>411.5457350270591</c:v>
                </c:pt>
                <c:pt idx="16">
                  <c:v>424.16550632545881</c:v>
                </c:pt>
                <c:pt idx="17">
                  <c:v>423.05409015566983</c:v>
                </c:pt>
                <c:pt idx="18">
                  <c:v>410.40682345125009</c:v>
                </c:pt>
                <c:pt idx="19">
                  <c:v>386.83002780994644</c:v>
                </c:pt>
                <c:pt idx="20">
                  <c:v>355.77562076986868</c:v>
                </c:pt>
                <c:pt idx="21">
                  <c:v>322.17598027332474</c:v>
                </c:pt>
                <c:pt idx="22">
                  <c:v>288.2892383457621</c:v>
                </c:pt>
                <c:pt idx="23">
                  <c:v>259.46870142138232</c:v>
                </c:pt>
                <c:pt idx="24">
                  <c:v>238.02425923891218</c:v>
                </c:pt>
                <c:pt idx="25">
                  <c:v>222.11216714006423</c:v>
                </c:pt>
                <c:pt idx="26">
                  <c:v>210.16660925782767</c:v>
                </c:pt>
                <c:pt idx="27">
                  <c:v>202.54913514405922</c:v>
                </c:pt>
                <c:pt idx="28">
                  <c:v>199.02820177223006</c:v>
                </c:pt>
                <c:pt idx="29">
                  <c:v>197.48824955670906</c:v>
                </c:pt>
                <c:pt idx="30">
                  <c:v>197.57892788812745</c:v>
                </c:pt>
                <c:pt idx="31">
                  <c:v>198.51567366524355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1728000"/>
        <c:axId val="181729536"/>
      </c:scatterChart>
      <c:valAx>
        <c:axId val="181728000"/>
        <c:scaling>
          <c:orientation val="minMax"/>
        </c:scaling>
        <c:axPos val="b"/>
        <c:numFmt formatCode="General" sourceLinked="1"/>
        <c:tickLblPos val="nextTo"/>
        <c:crossAx val="181729536"/>
        <c:crosses val="autoZero"/>
        <c:crossBetween val="midCat"/>
      </c:valAx>
      <c:valAx>
        <c:axId val="181729536"/>
        <c:scaling>
          <c:orientation val="minMax"/>
        </c:scaling>
        <c:axPos val="l"/>
        <c:majorGridlines/>
        <c:numFmt formatCode="General" sourceLinked="1"/>
        <c:tickLblPos val="nextTo"/>
        <c:crossAx val="1817280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'980043'!$B$1369:$B$1400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'980043'!$E$1369:$E$1400</c:f>
              <c:numCache>
                <c:formatCode>General</c:formatCode>
                <c:ptCount val="32"/>
                <c:pt idx="0">
                  <c:v>115</c:v>
                </c:pt>
                <c:pt idx="1">
                  <c:v>113</c:v>
                </c:pt>
                <c:pt idx="2">
                  <c:v>150</c:v>
                </c:pt>
                <c:pt idx="3">
                  <c:v>152</c:v>
                </c:pt>
                <c:pt idx="4">
                  <c:v>172</c:v>
                </c:pt>
                <c:pt idx="5">
                  <c:v>147</c:v>
                </c:pt>
                <c:pt idx="6">
                  <c:v>159</c:v>
                </c:pt>
                <c:pt idx="7">
                  <c:v>165</c:v>
                </c:pt>
                <c:pt idx="8">
                  <c:v>190</c:v>
                </c:pt>
                <c:pt idx="9">
                  <c:v>205</c:v>
                </c:pt>
                <c:pt idx="10">
                  <c:v>235</c:v>
                </c:pt>
                <c:pt idx="11">
                  <c:v>219</c:v>
                </c:pt>
                <c:pt idx="12">
                  <c:v>280</c:v>
                </c:pt>
                <c:pt idx="13">
                  <c:v>298</c:v>
                </c:pt>
                <c:pt idx="14">
                  <c:v>331</c:v>
                </c:pt>
                <c:pt idx="15">
                  <c:v>404</c:v>
                </c:pt>
                <c:pt idx="16">
                  <c:v>456</c:v>
                </c:pt>
                <c:pt idx="17">
                  <c:v>446</c:v>
                </c:pt>
                <c:pt idx="18">
                  <c:v>435</c:v>
                </c:pt>
                <c:pt idx="19">
                  <c:v>438</c:v>
                </c:pt>
                <c:pt idx="20">
                  <c:v>373</c:v>
                </c:pt>
                <c:pt idx="21">
                  <c:v>341</c:v>
                </c:pt>
                <c:pt idx="22">
                  <c:v>276</c:v>
                </c:pt>
                <c:pt idx="23">
                  <c:v>289</c:v>
                </c:pt>
                <c:pt idx="24">
                  <c:v>246</c:v>
                </c:pt>
                <c:pt idx="25">
                  <c:v>201</c:v>
                </c:pt>
                <c:pt idx="26">
                  <c:v>236</c:v>
                </c:pt>
                <c:pt idx="27">
                  <c:v>215</c:v>
                </c:pt>
                <c:pt idx="28">
                  <c:v>204</c:v>
                </c:pt>
                <c:pt idx="29">
                  <c:v>202</c:v>
                </c:pt>
                <c:pt idx="30">
                  <c:v>186</c:v>
                </c:pt>
                <c:pt idx="31">
                  <c:v>202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'980043'!$B$1369:$B$1400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'980043'!$F$1369:$F$1400</c:f>
              <c:numCache>
                <c:formatCode>0</c:formatCode>
                <c:ptCount val="32"/>
                <c:pt idx="0">
                  <c:v>136.0257456334995</c:v>
                </c:pt>
                <c:pt idx="1">
                  <c:v>138.17803683885597</c:v>
                </c:pt>
                <c:pt idx="2">
                  <c:v>140.51246367187295</c:v>
                </c:pt>
                <c:pt idx="3">
                  <c:v>142.9350911876092</c:v>
                </c:pt>
                <c:pt idx="4">
                  <c:v>145.68326994024633</c:v>
                </c:pt>
                <c:pt idx="5">
                  <c:v>148.8870097722064</c:v>
                </c:pt>
                <c:pt idx="6">
                  <c:v>153.51020773746012</c:v>
                </c:pt>
                <c:pt idx="7">
                  <c:v>160.51226434007953</c:v>
                </c:pt>
                <c:pt idx="8">
                  <c:v>171.20153693403748</c:v>
                </c:pt>
                <c:pt idx="9">
                  <c:v>187.12167628386098</c:v>
                </c:pt>
                <c:pt idx="10">
                  <c:v>208.80234342565254</c:v>
                </c:pt>
                <c:pt idx="11">
                  <c:v>239.15497212219103</c:v>
                </c:pt>
                <c:pt idx="12">
                  <c:v>276.62874573270642</c:v>
                </c:pt>
                <c:pt idx="13">
                  <c:v>316.87451499003248</c:v>
                </c:pt>
                <c:pt idx="14">
                  <c:v>360.64691051419339</c:v>
                </c:pt>
                <c:pt idx="15">
                  <c:v>399.86860134258831</c:v>
                </c:pt>
                <c:pt idx="16">
                  <c:v>427.82456736777067</c:v>
                </c:pt>
                <c:pt idx="17">
                  <c:v>439.62353615996136</c:v>
                </c:pt>
                <c:pt idx="18">
                  <c:v>434.78372616027298</c:v>
                </c:pt>
                <c:pt idx="19">
                  <c:v>414.33779635534842</c:v>
                </c:pt>
                <c:pt idx="20">
                  <c:v>381.55268089328791</c:v>
                </c:pt>
                <c:pt idx="21">
                  <c:v>343.03959405478895</c:v>
                </c:pt>
                <c:pt idx="22">
                  <c:v>302.8628173140724</c:v>
                </c:pt>
                <c:pt idx="23">
                  <c:v>268.58969549690647</c:v>
                </c:pt>
                <c:pt idx="24">
                  <c:v>243.58425863722522</c:v>
                </c:pt>
                <c:pt idx="25">
                  <c:v>225.7096557376905</c:v>
                </c:pt>
                <c:pt idx="26">
                  <c:v>213.05730987243854</c:v>
                </c:pt>
                <c:pt idx="27">
                  <c:v>205.72281581261322</c:v>
                </c:pt>
                <c:pt idx="28">
                  <c:v>202.85275947568823</c:v>
                </c:pt>
                <c:pt idx="29">
                  <c:v>202.13754705008319</c:v>
                </c:pt>
                <c:pt idx="30">
                  <c:v>202.90923234268089</c:v>
                </c:pt>
                <c:pt idx="31">
                  <c:v>204.36292226335192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1611904"/>
        <c:axId val="181769344"/>
      </c:scatterChart>
      <c:valAx>
        <c:axId val="181611904"/>
        <c:scaling>
          <c:orientation val="minMax"/>
        </c:scaling>
        <c:axPos val="b"/>
        <c:numFmt formatCode="General" sourceLinked="1"/>
        <c:tickLblPos val="nextTo"/>
        <c:crossAx val="181769344"/>
        <c:crosses val="autoZero"/>
        <c:crossBetween val="midCat"/>
      </c:valAx>
      <c:valAx>
        <c:axId val="181769344"/>
        <c:scaling>
          <c:orientation val="minMax"/>
        </c:scaling>
        <c:axPos val="l"/>
        <c:majorGridlines/>
        <c:numFmt formatCode="General" sourceLinked="1"/>
        <c:tickLblPos val="nextTo"/>
        <c:crossAx val="1816119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'980043'!$B$1419:$B$1450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'980043'!$E$1419:$E$1450</c:f>
              <c:numCache>
                <c:formatCode>General</c:formatCode>
                <c:ptCount val="32"/>
                <c:pt idx="0">
                  <c:v>133</c:v>
                </c:pt>
                <c:pt idx="1">
                  <c:v>157</c:v>
                </c:pt>
                <c:pt idx="2">
                  <c:v>144</c:v>
                </c:pt>
                <c:pt idx="3">
                  <c:v>137</c:v>
                </c:pt>
                <c:pt idx="4">
                  <c:v>169</c:v>
                </c:pt>
                <c:pt idx="5">
                  <c:v>160</c:v>
                </c:pt>
                <c:pt idx="6">
                  <c:v>179</c:v>
                </c:pt>
                <c:pt idx="7">
                  <c:v>176</c:v>
                </c:pt>
                <c:pt idx="8">
                  <c:v>191</c:v>
                </c:pt>
                <c:pt idx="9">
                  <c:v>222</c:v>
                </c:pt>
                <c:pt idx="10">
                  <c:v>272</c:v>
                </c:pt>
                <c:pt idx="11">
                  <c:v>259</c:v>
                </c:pt>
                <c:pt idx="12">
                  <c:v>298</c:v>
                </c:pt>
                <c:pt idx="13">
                  <c:v>353</c:v>
                </c:pt>
                <c:pt idx="14">
                  <c:v>396</c:v>
                </c:pt>
                <c:pt idx="15">
                  <c:v>447</c:v>
                </c:pt>
                <c:pt idx="16">
                  <c:v>516</c:v>
                </c:pt>
                <c:pt idx="17">
                  <c:v>448</c:v>
                </c:pt>
                <c:pt idx="18">
                  <c:v>452</c:v>
                </c:pt>
                <c:pt idx="19">
                  <c:v>448</c:v>
                </c:pt>
                <c:pt idx="20">
                  <c:v>366</c:v>
                </c:pt>
                <c:pt idx="21">
                  <c:v>343</c:v>
                </c:pt>
                <c:pt idx="22">
                  <c:v>343</c:v>
                </c:pt>
                <c:pt idx="23">
                  <c:v>270</c:v>
                </c:pt>
                <c:pt idx="24">
                  <c:v>272</c:v>
                </c:pt>
                <c:pt idx="25">
                  <c:v>261</c:v>
                </c:pt>
                <c:pt idx="26">
                  <c:v>237</c:v>
                </c:pt>
                <c:pt idx="27">
                  <c:v>194</c:v>
                </c:pt>
                <c:pt idx="28">
                  <c:v>225</c:v>
                </c:pt>
                <c:pt idx="29">
                  <c:v>215</c:v>
                </c:pt>
                <c:pt idx="30">
                  <c:v>193</c:v>
                </c:pt>
                <c:pt idx="31">
                  <c:v>185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'980043'!$B$1419:$B$1450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'980043'!$F$1419:$F$1450</c:f>
              <c:numCache>
                <c:formatCode>0</c:formatCode>
                <c:ptCount val="32"/>
                <c:pt idx="0">
                  <c:v>143.66422482810913</c:v>
                </c:pt>
                <c:pt idx="1">
                  <c:v>145.67152002028681</c:v>
                </c:pt>
                <c:pt idx="2">
                  <c:v>148.04635497938889</c:v>
                </c:pt>
                <c:pt idx="3">
                  <c:v>150.84908054096888</c:v>
                </c:pt>
                <c:pt idx="4">
                  <c:v>154.53102131165045</c:v>
                </c:pt>
                <c:pt idx="5">
                  <c:v>159.37528409498464</c:v>
                </c:pt>
                <c:pt idx="6">
                  <c:v>166.83266160660537</c:v>
                </c:pt>
                <c:pt idx="7">
                  <c:v>178.11585455361563</c:v>
                </c:pt>
                <c:pt idx="8">
                  <c:v>194.44093804947275</c:v>
                </c:pt>
                <c:pt idx="9">
                  <c:v>216.84381878763529</c:v>
                </c:pt>
                <c:pt idx="10">
                  <c:v>244.72671357980406</c:v>
                </c:pt>
                <c:pt idx="11">
                  <c:v>280.36277743597833</c:v>
                </c:pt>
                <c:pt idx="12">
                  <c:v>320.63600758439986</c:v>
                </c:pt>
                <c:pt idx="13">
                  <c:v>360.55466297284687</c:v>
                </c:pt>
                <c:pt idx="14">
                  <c:v>400.78849273742435</c:v>
                </c:pt>
                <c:pt idx="15">
                  <c:v>434.06306625606481</c:v>
                </c:pt>
                <c:pt idx="16">
                  <c:v>455.37817474784458</c:v>
                </c:pt>
                <c:pt idx="17">
                  <c:v>461.67731814586239</c:v>
                </c:pt>
                <c:pt idx="18">
                  <c:v>453.74676999286385</c:v>
                </c:pt>
                <c:pt idx="19">
                  <c:v>432.28620077995822</c:v>
                </c:pt>
                <c:pt idx="20">
                  <c:v>400.18129072453161</c:v>
                </c:pt>
                <c:pt idx="21">
                  <c:v>362.81821334202635</c:v>
                </c:pt>
                <c:pt idx="22">
                  <c:v>323.07026257053127</c:v>
                </c:pt>
                <c:pt idx="23">
                  <c:v>287.73465889045207</c:v>
                </c:pt>
                <c:pt idx="24">
                  <c:v>260.418799731364</c:v>
                </c:pt>
                <c:pt idx="25">
                  <c:v>239.40511686773127</c:v>
                </c:pt>
                <c:pt idx="26">
                  <c:v>222.96528359143974</c:v>
                </c:pt>
                <c:pt idx="27">
                  <c:v>211.8525738609022</c:v>
                </c:pt>
                <c:pt idx="28">
                  <c:v>206.1961350987124</c:v>
                </c:pt>
                <c:pt idx="29">
                  <c:v>203.04886591164293</c:v>
                </c:pt>
                <c:pt idx="30">
                  <c:v>202.1878416778431</c:v>
                </c:pt>
                <c:pt idx="31">
                  <c:v>202.54152013548534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1950336"/>
        <c:axId val="181951872"/>
      </c:scatterChart>
      <c:valAx>
        <c:axId val="181950336"/>
        <c:scaling>
          <c:orientation val="minMax"/>
        </c:scaling>
        <c:axPos val="b"/>
        <c:numFmt formatCode="General" sourceLinked="1"/>
        <c:tickLblPos val="nextTo"/>
        <c:crossAx val="181951872"/>
        <c:crosses val="autoZero"/>
        <c:crossBetween val="midCat"/>
      </c:valAx>
      <c:valAx>
        <c:axId val="181951872"/>
        <c:scaling>
          <c:orientation val="minMax"/>
        </c:scaling>
        <c:axPos val="l"/>
        <c:majorGridlines/>
        <c:numFmt formatCode="General" sourceLinked="1"/>
        <c:tickLblPos val="nextTo"/>
        <c:crossAx val="1819503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'980043'!$B$119:$B$150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'980043'!$E$119:$E$150</c:f>
              <c:numCache>
                <c:formatCode>General</c:formatCode>
                <c:ptCount val="32"/>
                <c:pt idx="0">
                  <c:v>48</c:v>
                </c:pt>
                <c:pt idx="1">
                  <c:v>41</c:v>
                </c:pt>
                <c:pt idx="2">
                  <c:v>44</c:v>
                </c:pt>
                <c:pt idx="3">
                  <c:v>55</c:v>
                </c:pt>
                <c:pt idx="4">
                  <c:v>63</c:v>
                </c:pt>
                <c:pt idx="5">
                  <c:v>56</c:v>
                </c:pt>
                <c:pt idx="6">
                  <c:v>64</c:v>
                </c:pt>
                <c:pt idx="7">
                  <c:v>73</c:v>
                </c:pt>
                <c:pt idx="8">
                  <c:v>89</c:v>
                </c:pt>
                <c:pt idx="9">
                  <c:v>84</c:v>
                </c:pt>
                <c:pt idx="10">
                  <c:v>118</c:v>
                </c:pt>
                <c:pt idx="11">
                  <c:v>138</c:v>
                </c:pt>
                <c:pt idx="12">
                  <c:v>187</c:v>
                </c:pt>
                <c:pt idx="13">
                  <c:v>262</c:v>
                </c:pt>
                <c:pt idx="14">
                  <c:v>250</c:v>
                </c:pt>
                <c:pt idx="15">
                  <c:v>293</c:v>
                </c:pt>
                <c:pt idx="16">
                  <c:v>276</c:v>
                </c:pt>
                <c:pt idx="17">
                  <c:v>239</c:v>
                </c:pt>
                <c:pt idx="18">
                  <c:v>191</c:v>
                </c:pt>
                <c:pt idx="19">
                  <c:v>149</c:v>
                </c:pt>
                <c:pt idx="20">
                  <c:v>102</c:v>
                </c:pt>
                <c:pt idx="21">
                  <c:v>105</c:v>
                </c:pt>
                <c:pt idx="22">
                  <c:v>84</c:v>
                </c:pt>
                <c:pt idx="23">
                  <c:v>70</c:v>
                </c:pt>
                <c:pt idx="24">
                  <c:v>76</c:v>
                </c:pt>
                <c:pt idx="25">
                  <c:v>62</c:v>
                </c:pt>
                <c:pt idx="26">
                  <c:v>69</c:v>
                </c:pt>
                <c:pt idx="27">
                  <c:v>66</c:v>
                </c:pt>
                <c:pt idx="28">
                  <c:v>64</c:v>
                </c:pt>
                <c:pt idx="29">
                  <c:v>58</c:v>
                </c:pt>
                <c:pt idx="30">
                  <c:v>58</c:v>
                </c:pt>
                <c:pt idx="31">
                  <c:v>74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'980043'!$B$119:$B$150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'980043'!$F$119:$F$150</c:f>
              <c:numCache>
                <c:formatCode>0</c:formatCode>
                <c:ptCount val="32"/>
                <c:pt idx="0">
                  <c:v>58.729478282859475</c:v>
                </c:pt>
                <c:pt idx="1">
                  <c:v>58.734192339409468</c:v>
                </c:pt>
                <c:pt idx="2">
                  <c:v>58.754500528353766</c:v>
                </c:pt>
                <c:pt idx="3">
                  <c:v>58.827236631268754</c:v>
                </c:pt>
                <c:pt idx="4">
                  <c:v>59.063420800257148</c:v>
                </c:pt>
                <c:pt idx="5">
                  <c:v>59.692915628090176</c:v>
                </c:pt>
                <c:pt idx="6">
                  <c:v>61.412552263029497</c:v>
                </c:pt>
                <c:pt idx="7">
                  <c:v>65.596911293227379</c:v>
                </c:pt>
                <c:pt idx="8">
                  <c:v>74.435001837973516</c:v>
                </c:pt>
                <c:pt idx="9">
                  <c:v>90.64456699431787</c:v>
                </c:pt>
                <c:pt idx="10">
                  <c:v>115.43752453888155</c:v>
                </c:pt>
                <c:pt idx="11">
                  <c:v>151.56194618639972</c:v>
                </c:pt>
                <c:pt idx="12">
                  <c:v>194.4157949897787</c:v>
                </c:pt>
                <c:pt idx="13">
                  <c:v>234.60435033421771</c:v>
                </c:pt>
                <c:pt idx="14">
                  <c:v>267.01260631951726</c:v>
                </c:pt>
                <c:pt idx="15">
                  <c:v>279.59879499618637</c:v>
                </c:pt>
                <c:pt idx="16">
                  <c:v>268.04364361185441</c:v>
                </c:pt>
                <c:pt idx="17">
                  <c:v>236.34232289165905</c:v>
                </c:pt>
                <c:pt idx="18">
                  <c:v>197.16173846272261</c:v>
                </c:pt>
                <c:pt idx="19">
                  <c:v>154.44031691272471</c:v>
                </c:pt>
                <c:pt idx="20">
                  <c:v>117.65233350088015</c:v>
                </c:pt>
                <c:pt idx="21">
                  <c:v>91.394163566555477</c:v>
                </c:pt>
                <c:pt idx="22">
                  <c:v>74.445000578748292</c:v>
                </c:pt>
                <c:pt idx="23">
                  <c:v>65.601921695041426</c:v>
                </c:pt>
                <c:pt idx="24">
                  <c:v>61.629539526947823</c:v>
                </c:pt>
                <c:pt idx="25">
                  <c:v>59.862204610947948</c:v>
                </c:pt>
                <c:pt idx="26">
                  <c:v>59.09660534497722</c:v>
                </c:pt>
                <c:pt idx="27">
                  <c:v>58.828476497309531</c:v>
                </c:pt>
                <c:pt idx="28">
                  <c:v>58.757251815024325</c:v>
                </c:pt>
                <c:pt idx="29">
                  <c:v>58.734530815812434</c:v>
                </c:pt>
                <c:pt idx="30">
                  <c:v>58.729499623486454</c:v>
                </c:pt>
                <c:pt idx="31">
                  <c:v>58.728399335403431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9885184"/>
        <c:axId val="179886720"/>
      </c:scatterChart>
      <c:valAx>
        <c:axId val="179885184"/>
        <c:scaling>
          <c:orientation val="minMax"/>
        </c:scaling>
        <c:axPos val="b"/>
        <c:numFmt formatCode="General" sourceLinked="1"/>
        <c:tickLblPos val="nextTo"/>
        <c:crossAx val="179886720"/>
        <c:crosses val="autoZero"/>
        <c:crossBetween val="midCat"/>
      </c:valAx>
      <c:valAx>
        <c:axId val="179886720"/>
        <c:scaling>
          <c:orientation val="minMax"/>
        </c:scaling>
        <c:axPos val="l"/>
        <c:majorGridlines/>
        <c:numFmt formatCode="General" sourceLinked="1"/>
        <c:tickLblPos val="nextTo"/>
        <c:crossAx val="1798851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'980043'!$B$1469:$B$1500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'980043'!$E$1469:$E$1500</c:f>
              <c:numCache>
                <c:formatCode>General</c:formatCode>
                <c:ptCount val="32"/>
                <c:pt idx="0">
                  <c:v>88</c:v>
                </c:pt>
                <c:pt idx="1">
                  <c:v>91</c:v>
                </c:pt>
                <c:pt idx="2">
                  <c:v>91</c:v>
                </c:pt>
                <c:pt idx="3">
                  <c:v>99</c:v>
                </c:pt>
                <c:pt idx="4">
                  <c:v>88</c:v>
                </c:pt>
                <c:pt idx="5">
                  <c:v>124</c:v>
                </c:pt>
                <c:pt idx="6">
                  <c:v>125</c:v>
                </c:pt>
                <c:pt idx="7">
                  <c:v>128</c:v>
                </c:pt>
                <c:pt idx="8">
                  <c:v>136</c:v>
                </c:pt>
                <c:pt idx="9">
                  <c:v>160</c:v>
                </c:pt>
                <c:pt idx="10">
                  <c:v>141</c:v>
                </c:pt>
                <c:pt idx="11">
                  <c:v>190</c:v>
                </c:pt>
                <c:pt idx="12">
                  <c:v>225</c:v>
                </c:pt>
                <c:pt idx="13">
                  <c:v>255</c:v>
                </c:pt>
                <c:pt idx="14">
                  <c:v>300</c:v>
                </c:pt>
                <c:pt idx="15">
                  <c:v>292</c:v>
                </c:pt>
                <c:pt idx="16">
                  <c:v>327</c:v>
                </c:pt>
                <c:pt idx="17">
                  <c:v>301</c:v>
                </c:pt>
                <c:pt idx="18">
                  <c:v>334</c:v>
                </c:pt>
                <c:pt idx="19">
                  <c:v>257</c:v>
                </c:pt>
                <c:pt idx="20">
                  <c:v>271</c:v>
                </c:pt>
                <c:pt idx="21">
                  <c:v>239</c:v>
                </c:pt>
                <c:pt idx="22">
                  <c:v>192</c:v>
                </c:pt>
                <c:pt idx="23">
                  <c:v>155</c:v>
                </c:pt>
                <c:pt idx="24">
                  <c:v>156</c:v>
                </c:pt>
                <c:pt idx="25">
                  <c:v>124</c:v>
                </c:pt>
                <c:pt idx="26">
                  <c:v>133</c:v>
                </c:pt>
                <c:pt idx="27">
                  <c:v>129</c:v>
                </c:pt>
                <c:pt idx="28">
                  <c:v>121</c:v>
                </c:pt>
                <c:pt idx="29">
                  <c:v>124</c:v>
                </c:pt>
                <c:pt idx="30">
                  <c:v>106</c:v>
                </c:pt>
                <c:pt idx="31">
                  <c:v>129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'980043'!$B$1469:$B$1500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'980043'!$F$1469:$F$1500</c:f>
              <c:numCache>
                <c:formatCode>0</c:formatCode>
                <c:ptCount val="32"/>
                <c:pt idx="0">
                  <c:v>94.725445811683628</c:v>
                </c:pt>
                <c:pt idx="1">
                  <c:v>95.607893782931541</c:v>
                </c:pt>
                <c:pt idx="2">
                  <c:v>96.710740276520184</c:v>
                </c:pt>
                <c:pt idx="3">
                  <c:v>98.128154232844082</c:v>
                </c:pt>
                <c:pt idx="4">
                  <c:v>100.18816130424747</c:v>
                </c:pt>
                <c:pt idx="5">
                  <c:v>103.16682235132062</c:v>
                </c:pt>
                <c:pt idx="6">
                  <c:v>108.12930900378325</c:v>
                </c:pt>
                <c:pt idx="7">
                  <c:v>116.11652375160612</c:v>
                </c:pt>
                <c:pt idx="8">
                  <c:v>128.18830957948413</c:v>
                </c:pt>
                <c:pt idx="9">
                  <c:v>145.22563693010119</c:v>
                </c:pt>
                <c:pt idx="10">
                  <c:v>166.74965949243543</c:v>
                </c:pt>
                <c:pt idx="11">
                  <c:v>194.35891632250426</c:v>
                </c:pt>
                <c:pt idx="12">
                  <c:v>225.30418468158319</c:v>
                </c:pt>
                <c:pt idx="13">
                  <c:v>255.31240054634023</c:v>
                </c:pt>
                <c:pt idx="14">
                  <c:v>284.29647793663901</c:v>
                </c:pt>
                <c:pt idx="15">
                  <c:v>306.28188007366373</c:v>
                </c:pt>
                <c:pt idx="16">
                  <c:v>317.46437990991785</c:v>
                </c:pt>
                <c:pt idx="17">
                  <c:v>316.08218461759532</c:v>
                </c:pt>
                <c:pt idx="18">
                  <c:v>304.10316971439141</c:v>
                </c:pt>
                <c:pt idx="19">
                  <c:v>282.15951873352105</c:v>
                </c:pt>
                <c:pt idx="20">
                  <c:v>253.69938401841532</c:v>
                </c:pt>
                <c:pt idx="21">
                  <c:v>223.48307677628571</c:v>
                </c:pt>
                <c:pt idx="22">
                  <c:v>193.72340158187308</c:v>
                </c:pt>
                <c:pt idx="23">
                  <c:v>169.11961334312073</c:v>
                </c:pt>
                <c:pt idx="24">
                  <c:v>151.35602669132135</c:v>
                </c:pt>
                <c:pt idx="25">
                  <c:v>138.56249626669774</c:v>
                </c:pt>
                <c:pt idx="26">
                  <c:v>129.22829324549426</c:v>
                </c:pt>
                <c:pt idx="27">
                  <c:v>123.3938728570096</c:v>
                </c:pt>
                <c:pt idx="28">
                  <c:v>120.6632145193782</c:v>
                </c:pt>
                <c:pt idx="29">
                  <c:v>119.29382304515423</c:v>
                </c:pt>
                <c:pt idx="30">
                  <c:v>119.01266736015762</c:v>
                </c:pt>
                <c:pt idx="31">
                  <c:v>119.25417680712677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1805824"/>
        <c:axId val="181807360"/>
      </c:scatterChart>
      <c:valAx>
        <c:axId val="181805824"/>
        <c:scaling>
          <c:orientation val="minMax"/>
        </c:scaling>
        <c:axPos val="b"/>
        <c:numFmt formatCode="General" sourceLinked="1"/>
        <c:tickLblPos val="nextTo"/>
        <c:crossAx val="181807360"/>
        <c:crosses val="autoZero"/>
        <c:crossBetween val="midCat"/>
      </c:valAx>
      <c:valAx>
        <c:axId val="181807360"/>
        <c:scaling>
          <c:orientation val="minMax"/>
        </c:scaling>
        <c:axPos val="l"/>
        <c:majorGridlines/>
        <c:numFmt formatCode="General" sourceLinked="1"/>
        <c:tickLblPos val="nextTo"/>
        <c:crossAx val="1818058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'980043'!$B$1519:$B$1550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'980043'!$E$1519:$E$1550</c:f>
              <c:numCache>
                <c:formatCode>General</c:formatCode>
                <c:ptCount val="32"/>
                <c:pt idx="0">
                  <c:v>76</c:v>
                </c:pt>
                <c:pt idx="1">
                  <c:v>86</c:v>
                </c:pt>
                <c:pt idx="2">
                  <c:v>79</c:v>
                </c:pt>
                <c:pt idx="3">
                  <c:v>90</c:v>
                </c:pt>
                <c:pt idx="4">
                  <c:v>112</c:v>
                </c:pt>
                <c:pt idx="5">
                  <c:v>99</c:v>
                </c:pt>
                <c:pt idx="6">
                  <c:v>122</c:v>
                </c:pt>
                <c:pt idx="7">
                  <c:v>117</c:v>
                </c:pt>
                <c:pt idx="8">
                  <c:v>137</c:v>
                </c:pt>
                <c:pt idx="9">
                  <c:v>142</c:v>
                </c:pt>
                <c:pt idx="10">
                  <c:v>158</c:v>
                </c:pt>
                <c:pt idx="11">
                  <c:v>160</c:v>
                </c:pt>
                <c:pt idx="12">
                  <c:v>199</c:v>
                </c:pt>
                <c:pt idx="13">
                  <c:v>229</c:v>
                </c:pt>
                <c:pt idx="14">
                  <c:v>233</c:v>
                </c:pt>
                <c:pt idx="15">
                  <c:v>274</c:v>
                </c:pt>
                <c:pt idx="16">
                  <c:v>281</c:v>
                </c:pt>
                <c:pt idx="17">
                  <c:v>273</c:v>
                </c:pt>
                <c:pt idx="18">
                  <c:v>267</c:v>
                </c:pt>
                <c:pt idx="19">
                  <c:v>248</c:v>
                </c:pt>
                <c:pt idx="20">
                  <c:v>225</c:v>
                </c:pt>
                <c:pt idx="21">
                  <c:v>177</c:v>
                </c:pt>
                <c:pt idx="22">
                  <c:v>179</c:v>
                </c:pt>
                <c:pt idx="23">
                  <c:v>131</c:v>
                </c:pt>
                <c:pt idx="24">
                  <c:v>133</c:v>
                </c:pt>
                <c:pt idx="25">
                  <c:v>136</c:v>
                </c:pt>
                <c:pt idx="26">
                  <c:v>132</c:v>
                </c:pt>
                <c:pt idx="27">
                  <c:v>116</c:v>
                </c:pt>
                <c:pt idx="28">
                  <c:v>121</c:v>
                </c:pt>
                <c:pt idx="29">
                  <c:v>124</c:v>
                </c:pt>
                <c:pt idx="30">
                  <c:v>94</c:v>
                </c:pt>
                <c:pt idx="31">
                  <c:v>102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'980043'!$B$1519:$B$1550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'980043'!$F$1519:$F$1550</c:f>
              <c:numCache>
                <c:formatCode>0</c:formatCode>
                <c:ptCount val="32"/>
                <c:pt idx="0">
                  <c:v>87.683916839518687</c:v>
                </c:pt>
                <c:pt idx="1">
                  <c:v>88.592456373770816</c:v>
                </c:pt>
                <c:pt idx="2">
                  <c:v>89.807931191714218</c:v>
                </c:pt>
                <c:pt idx="3">
                  <c:v>91.455330643602494</c:v>
                </c:pt>
                <c:pt idx="4">
                  <c:v>93.889931066822513</c:v>
                </c:pt>
                <c:pt idx="5">
                  <c:v>97.345934208537599</c:v>
                </c:pt>
                <c:pt idx="6">
                  <c:v>102.86377228328669</c:v>
                </c:pt>
                <c:pt idx="7">
                  <c:v>111.25376664068925</c:v>
                </c:pt>
                <c:pt idx="8">
                  <c:v>123.17623247049414</c:v>
                </c:pt>
                <c:pt idx="9">
                  <c:v>139.01272644705412</c:v>
                </c:pt>
                <c:pt idx="10">
                  <c:v>157.92632125463203</c:v>
                </c:pt>
                <c:pt idx="11">
                  <c:v>180.93827204735427</c:v>
                </c:pt>
                <c:pt idx="12">
                  <c:v>205.46405399140411</c:v>
                </c:pt>
                <c:pt idx="13">
                  <c:v>228.15686212528942</c:v>
                </c:pt>
                <c:pt idx="14">
                  <c:v>249.03107989263742</c:v>
                </c:pt>
                <c:pt idx="15">
                  <c:v>263.86910048969304</c:v>
                </c:pt>
                <c:pt idx="16">
                  <c:v>270.30728043809285</c:v>
                </c:pt>
                <c:pt idx="17">
                  <c:v>267.49679627189312</c:v>
                </c:pt>
                <c:pt idx="18">
                  <c:v>257.25389058454994</c:v>
                </c:pt>
                <c:pt idx="19">
                  <c:v>239.88756743086577</c:v>
                </c:pt>
                <c:pt idx="20">
                  <c:v>217.92819478286873</c:v>
                </c:pt>
                <c:pt idx="21">
                  <c:v>194.73249977107369</c:v>
                </c:pt>
                <c:pt idx="22">
                  <c:v>171.72303040874618</c:v>
                </c:pt>
                <c:pt idx="23">
                  <c:v>152.3793060373545</c:v>
                </c:pt>
                <c:pt idx="24">
                  <c:v>138.07938071404641</c:v>
                </c:pt>
                <c:pt idx="25">
                  <c:v>127.47585967055953</c:v>
                </c:pt>
                <c:pt idx="26">
                  <c:v>119.44740248077187</c:v>
                </c:pt>
                <c:pt idx="27">
                  <c:v>114.1750937113996</c:v>
                </c:pt>
                <c:pt idx="28">
                  <c:v>111.54392695720637</c:v>
                </c:pt>
                <c:pt idx="29">
                  <c:v>110.0817281897673</c:v>
                </c:pt>
                <c:pt idx="30">
                  <c:v>109.64630809166503</c:v>
                </c:pt>
                <c:pt idx="31">
                  <c:v>109.73741906360172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1824896"/>
        <c:axId val="181847168"/>
      </c:scatterChart>
      <c:valAx>
        <c:axId val="181824896"/>
        <c:scaling>
          <c:orientation val="minMax"/>
        </c:scaling>
        <c:axPos val="b"/>
        <c:numFmt formatCode="General" sourceLinked="1"/>
        <c:tickLblPos val="nextTo"/>
        <c:crossAx val="181847168"/>
        <c:crosses val="autoZero"/>
        <c:crossBetween val="midCat"/>
      </c:valAx>
      <c:valAx>
        <c:axId val="181847168"/>
        <c:scaling>
          <c:orientation val="minMax"/>
        </c:scaling>
        <c:axPos val="l"/>
        <c:majorGridlines/>
        <c:numFmt formatCode="General" sourceLinked="1"/>
        <c:tickLblPos val="nextTo"/>
        <c:crossAx val="1818248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'980043'!$B$1569:$B$1600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'980043'!$E$1569:$E$1600</c:f>
              <c:numCache>
                <c:formatCode>General</c:formatCode>
                <c:ptCount val="32"/>
                <c:pt idx="0">
                  <c:v>88</c:v>
                </c:pt>
                <c:pt idx="1">
                  <c:v>94</c:v>
                </c:pt>
                <c:pt idx="2">
                  <c:v>82</c:v>
                </c:pt>
                <c:pt idx="3">
                  <c:v>104</c:v>
                </c:pt>
                <c:pt idx="4">
                  <c:v>105</c:v>
                </c:pt>
                <c:pt idx="5">
                  <c:v>104</c:v>
                </c:pt>
                <c:pt idx="6">
                  <c:v>111</c:v>
                </c:pt>
                <c:pt idx="7">
                  <c:v>101</c:v>
                </c:pt>
                <c:pt idx="8">
                  <c:v>138</c:v>
                </c:pt>
                <c:pt idx="9">
                  <c:v>168</c:v>
                </c:pt>
                <c:pt idx="10">
                  <c:v>161</c:v>
                </c:pt>
                <c:pt idx="11">
                  <c:v>191</c:v>
                </c:pt>
                <c:pt idx="12">
                  <c:v>217</c:v>
                </c:pt>
                <c:pt idx="13">
                  <c:v>253</c:v>
                </c:pt>
                <c:pt idx="14">
                  <c:v>297</c:v>
                </c:pt>
                <c:pt idx="15">
                  <c:v>330</c:v>
                </c:pt>
                <c:pt idx="16">
                  <c:v>380</c:v>
                </c:pt>
                <c:pt idx="17">
                  <c:v>372</c:v>
                </c:pt>
                <c:pt idx="18">
                  <c:v>354</c:v>
                </c:pt>
                <c:pt idx="19">
                  <c:v>314</c:v>
                </c:pt>
                <c:pt idx="20">
                  <c:v>305</c:v>
                </c:pt>
                <c:pt idx="21">
                  <c:v>206</c:v>
                </c:pt>
                <c:pt idx="22">
                  <c:v>225</c:v>
                </c:pt>
                <c:pt idx="23">
                  <c:v>171</c:v>
                </c:pt>
                <c:pt idx="24">
                  <c:v>172</c:v>
                </c:pt>
                <c:pt idx="25">
                  <c:v>150</c:v>
                </c:pt>
                <c:pt idx="26">
                  <c:v>122</c:v>
                </c:pt>
                <c:pt idx="27">
                  <c:v>132</c:v>
                </c:pt>
                <c:pt idx="28">
                  <c:v>127</c:v>
                </c:pt>
                <c:pt idx="29">
                  <c:v>115</c:v>
                </c:pt>
                <c:pt idx="30">
                  <c:v>131</c:v>
                </c:pt>
                <c:pt idx="31">
                  <c:v>124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'980043'!$B$1569:$B$1600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'980043'!$F$1569:$F$1600</c:f>
              <c:numCache>
                <c:formatCode>0</c:formatCode>
                <c:ptCount val="32"/>
                <c:pt idx="0">
                  <c:v>93.521750809202317</c:v>
                </c:pt>
                <c:pt idx="1">
                  <c:v>94.5562857183142</c:v>
                </c:pt>
                <c:pt idx="2">
                  <c:v>95.73264099957683</c:v>
                </c:pt>
                <c:pt idx="3">
                  <c:v>97.072542974147694</c:v>
                </c:pt>
                <c:pt idx="4">
                  <c:v>98.826110049571383</c:v>
                </c:pt>
                <c:pt idx="5">
                  <c:v>101.23195522196824</c:v>
                </c:pt>
                <c:pt idx="6">
                  <c:v>105.24974452116506</c:v>
                </c:pt>
                <c:pt idx="7">
                  <c:v>112.00249623550705</c:v>
                </c:pt>
                <c:pt idx="8">
                  <c:v>122.89508473668982</c:v>
                </c:pt>
                <c:pt idx="9">
                  <c:v>139.41865468332625</c:v>
                </c:pt>
                <c:pt idx="10">
                  <c:v>161.81443537540503</c:v>
                </c:pt>
                <c:pt idx="11">
                  <c:v>192.55193975746033</c:v>
                </c:pt>
                <c:pt idx="12">
                  <c:v>229.30710382686257</c:v>
                </c:pt>
                <c:pt idx="13">
                  <c:v>267.14170225243669</c:v>
                </c:pt>
                <c:pt idx="14">
                  <c:v>305.94824659578279</c:v>
                </c:pt>
                <c:pt idx="15">
                  <c:v>337.62767970268862</c:v>
                </c:pt>
                <c:pt idx="16">
                  <c:v>356.2213563626633</c:v>
                </c:pt>
                <c:pt idx="17">
                  <c:v>358.3247485075965</c:v>
                </c:pt>
                <c:pt idx="18">
                  <c:v>345.61677829758031</c:v>
                </c:pt>
                <c:pt idx="19">
                  <c:v>319.21432026701314</c:v>
                </c:pt>
                <c:pt idx="20">
                  <c:v>283.69064938487452</c:v>
                </c:pt>
                <c:pt idx="21">
                  <c:v>245.70649224664078</c:v>
                </c:pt>
                <c:pt idx="22">
                  <c:v>208.67058677601983</c:v>
                </c:pt>
                <c:pt idx="23">
                  <c:v>178.76084676271779</c:v>
                </c:pt>
                <c:pt idx="24">
                  <c:v>157.8798901266295</c:v>
                </c:pt>
                <c:pt idx="25">
                  <c:v>143.46670787575687</c:v>
                </c:pt>
                <c:pt idx="26">
                  <c:v>133.52931521343231</c:v>
                </c:pt>
                <c:pt idx="27">
                  <c:v>127.81116384783394</c:v>
                </c:pt>
                <c:pt idx="28">
                  <c:v>125.45945747793297</c:v>
                </c:pt>
                <c:pt idx="29">
                  <c:v>124.58882438083974</c:v>
                </c:pt>
                <c:pt idx="30">
                  <c:v>124.7400280432351</c:v>
                </c:pt>
                <c:pt idx="31">
                  <c:v>125.33854868124074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0455680"/>
        <c:axId val="180461568"/>
      </c:scatterChart>
      <c:valAx>
        <c:axId val="180455680"/>
        <c:scaling>
          <c:orientation val="minMax"/>
        </c:scaling>
        <c:axPos val="b"/>
        <c:numFmt formatCode="General" sourceLinked="1"/>
        <c:tickLblPos val="nextTo"/>
        <c:crossAx val="180461568"/>
        <c:crosses val="autoZero"/>
        <c:crossBetween val="midCat"/>
      </c:valAx>
      <c:valAx>
        <c:axId val="180461568"/>
        <c:scaling>
          <c:orientation val="minMax"/>
        </c:scaling>
        <c:axPos val="l"/>
        <c:majorGridlines/>
        <c:numFmt formatCode="General" sourceLinked="1"/>
        <c:tickLblPos val="nextTo"/>
        <c:crossAx val="1804556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'980043'!$B$1619:$B$1650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'980043'!$E$1619:$E$1650</c:f>
              <c:numCache>
                <c:formatCode>General</c:formatCode>
                <c:ptCount val="32"/>
                <c:pt idx="0">
                  <c:v>110</c:v>
                </c:pt>
                <c:pt idx="1">
                  <c:v>90</c:v>
                </c:pt>
                <c:pt idx="2">
                  <c:v>88</c:v>
                </c:pt>
                <c:pt idx="3">
                  <c:v>87</c:v>
                </c:pt>
                <c:pt idx="4">
                  <c:v>114</c:v>
                </c:pt>
                <c:pt idx="5">
                  <c:v>121</c:v>
                </c:pt>
                <c:pt idx="6">
                  <c:v>111</c:v>
                </c:pt>
                <c:pt idx="7">
                  <c:v>139</c:v>
                </c:pt>
                <c:pt idx="8">
                  <c:v>117</c:v>
                </c:pt>
                <c:pt idx="9">
                  <c:v>143</c:v>
                </c:pt>
                <c:pt idx="10">
                  <c:v>157</c:v>
                </c:pt>
                <c:pt idx="11">
                  <c:v>147</c:v>
                </c:pt>
                <c:pt idx="12">
                  <c:v>188</c:v>
                </c:pt>
                <c:pt idx="13">
                  <c:v>220</c:v>
                </c:pt>
                <c:pt idx="14">
                  <c:v>233</c:v>
                </c:pt>
                <c:pt idx="15">
                  <c:v>264</c:v>
                </c:pt>
                <c:pt idx="16">
                  <c:v>259</c:v>
                </c:pt>
                <c:pt idx="17">
                  <c:v>259</c:v>
                </c:pt>
                <c:pt idx="18">
                  <c:v>232</c:v>
                </c:pt>
                <c:pt idx="19">
                  <c:v>238</c:v>
                </c:pt>
                <c:pt idx="20">
                  <c:v>244</c:v>
                </c:pt>
                <c:pt idx="21">
                  <c:v>193</c:v>
                </c:pt>
                <c:pt idx="22">
                  <c:v>198</c:v>
                </c:pt>
                <c:pt idx="23">
                  <c:v>171</c:v>
                </c:pt>
                <c:pt idx="24">
                  <c:v>174</c:v>
                </c:pt>
                <c:pt idx="25">
                  <c:v>165</c:v>
                </c:pt>
                <c:pt idx="26">
                  <c:v>122</c:v>
                </c:pt>
                <c:pt idx="27">
                  <c:v>124</c:v>
                </c:pt>
                <c:pt idx="28">
                  <c:v>132</c:v>
                </c:pt>
                <c:pt idx="29">
                  <c:v>144</c:v>
                </c:pt>
                <c:pt idx="30">
                  <c:v>118</c:v>
                </c:pt>
                <c:pt idx="31">
                  <c:v>128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'980043'!$B$1619:$B$1650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'980043'!$F$1619:$F$1650</c:f>
              <c:numCache>
                <c:formatCode>0</c:formatCode>
                <c:ptCount val="32"/>
                <c:pt idx="0">
                  <c:v>96.550891115989415</c:v>
                </c:pt>
                <c:pt idx="1">
                  <c:v>97.653391645303458</c:v>
                </c:pt>
                <c:pt idx="2">
                  <c:v>99.021926263345421</c:v>
                </c:pt>
                <c:pt idx="3">
                  <c:v>100.71510368526565</c:v>
                </c:pt>
                <c:pt idx="4">
                  <c:v>103.00638815646974</c:v>
                </c:pt>
                <c:pt idx="5">
                  <c:v>106.03573551193297</c:v>
                </c:pt>
                <c:pt idx="6">
                  <c:v>110.62107187185693</c:v>
                </c:pt>
                <c:pt idx="7">
                  <c:v>117.33654257984669</c:v>
                </c:pt>
                <c:pt idx="8">
                  <c:v>126.66887407105885</c:v>
                </c:pt>
                <c:pt idx="9">
                  <c:v>138.95012491342732</c:v>
                </c:pt>
                <c:pt idx="10">
                  <c:v>153.64522626039735</c:v>
                </c:pt>
                <c:pt idx="11">
                  <c:v>171.75312944159478</c:v>
                </c:pt>
                <c:pt idx="12">
                  <c:v>191.5475349628538</c:v>
                </c:pt>
                <c:pt idx="13">
                  <c:v>210.61901075753525</c:v>
                </c:pt>
                <c:pt idx="14">
                  <c:v>229.37034869315141</c:v>
                </c:pt>
                <c:pt idx="15">
                  <c:v>244.5248399337751</c:v>
                </c:pt>
                <c:pt idx="16">
                  <c:v>253.98537360615728</c:v>
                </c:pt>
                <c:pt idx="17">
                  <c:v>256.53816788807461</c:v>
                </c:pt>
                <c:pt idx="18">
                  <c:v>252.65175733904482</c:v>
                </c:pt>
                <c:pt idx="19">
                  <c:v>242.58765780426634</c:v>
                </c:pt>
                <c:pt idx="20">
                  <c:v>227.57379681851702</c:v>
                </c:pt>
                <c:pt idx="21">
                  <c:v>209.94416156333395</c:v>
                </c:pt>
                <c:pt idx="22">
                  <c:v>190.8686866069136</c:v>
                </c:pt>
                <c:pt idx="23">
                  <c:v>173.49912894360648</c:v>
                </c:pt>
                <c:pt idx="24">
                  <c:v>159.67481727806108</c:v>
                </c:pt>
                <c:pt idx="25">
                  <c:v>148.67395651911812</c:v>
                </c:pt>
                <c:pt idx="26">
                  <c:v>139.69614540832345</c:v>
                </c:pt>
                <c:pt idx="27">
                  <c:v>133.27285028975359</c:v>
                </c:pt>
                <c:pt idx="28">
                  <c:v>129.74596955413338</c:v>
                </c:pt>
                <c:pt idx="29">
                  <c:v>127.52497022418723</c:v>
                </c:pt>
                <c:pt idx="30">
                  <c:v>126.64684899786414</c:v>
                </c:pt>
                <c:pt idx="31">
                  <c:v>126.52829287182304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2084736"/>
        <c:axId val="182086272"/>
      </c:scatterChart>
      <c:valAx>
        <c:axId val="182084736"/>
        <c:scaling>
          <c:orientation val="minMax"/>
        </c:scaling>
        <c:axPos val="b"/>
        <c:numFmt formatCode="General" sourceLinked="1"/>
        <c:tickLblPos val="nextTo"/>
        <c:crossAx val="182086272"/>
        <c:crosses val="autoZero"/>
        <c:crossBetween val="midCat"/>
      </c:valAx>
      <c:valAx>
        <c:axId val="182086272"/>
        <c:scaling>
          <c:orientation val="minMax"/>
        </c:scaling>
        <c:axPos val="l"/>
        <c:majorGridlines/>
        <c:numFmt formatCode="General" sourceLinked="1"/>
        <c:tickLblPos val="nextTo"/>
        <c:crossAx val="1820847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'980043'!$B$1669:$B$1700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'980043'!$E$1669:$E$1700</c:f>
              <c:numCache>
                <c:formatCode>General</c:formatCode>
                <c:ptCount val="32"/>
                <c:pt idx="0">
                  <c:v>93</c:v>
                </c:pt>
                <c:pt idx="1">
                  <c:v>86</c:v>
                </c:pt>
                <c:pt idx="2">
                  <c:v>84</c:v>
                </c:pt>
                <c:pt idx="3">
                  <c:v>82</c:v>
                </c:pt>
                <c:pt idx="4">
                  <c:v>109</c:v>
                </c:pt>
                <c:pt idx="5">
                  <c:v>99</c:v>
                </c:pt>
                <c:pt idx="6">
                  <c:v>123</c:v>
                </c:pt>
                <c:pt idx="7">
                  <c:v>118</c:v>
                </c:pt>
                <c:pt idx="8">
                  <c:v>139</c:v>
                </c:pt>
                <c:pt idx="9">
                  <c:v>141</c:v>
                </c:pt>
                <c:pt idx="10">
                  <c:v>166</c:v>
                </c:pt>
                <c:pt idx="11">
                  <c:v>174</c:v>
                </c:pt>
                <c:pt idx="12">
                  <c:v>213</c:v>
                </c:pt>
                <c:pt idx="13">
                  <c:v>210</c:v>
                </c:pt>
                <c:pt idx="14">
                  <c:v>272</c:v>
                </c:pt>
                <c:pt idx="15">
                  <c:v>277</c:v>
                </c:pt>
                <c:pt idx="16">
                  <c:v>309</c:v>
                </c:pt>
                <c:pt idx="17">
                  <c:v>307</c:v>
                </c:pt>
                <c:pt idx="18">
                  <c:v>281</c:v>
                </c:pt>
                <c:pt idx="19">
                  <c:v>284</c:v>
                </c:pt>
                <c:pt idx="20">
                  <c:v>222</c:v>
                </c:pt>
                <c:pt idx="21">
                  <c:v>230</c:v>
                </c:pt>
                <c:pt idx="22">
                  <c:v>196</c:v>
                </c:pt>
                <c:pt idx="23">
                  <c:v>182</c:v>
                </c:pt>
                <c:pt idx="24">
                  <c:v>153</c:v>
                </c:pt>
                <c:pt idx="25">
                  <c:v>145</c:v>
                </c:pt>
                <c:pt idx="26">
                  <c:v>136</c:v>
                </c:pt>
                <c:pt idx="27">
                  <c:v>122</c:v>
                </c:pt>
                <c:pt idx="28">
                  <c:v>148</c:v>
                </c:pt>
                <c:pt idx="29">
                  <c:v>110</c:v>
                </c:pt>
                <c:pt idx="30">
                  <c:v>130</c:v>
                </c:pt>
                <c:pt idx="31">
                  <c:v>127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'980043'!$B$1669:$B$1700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'980043'!$F$1669:$F$1700</c:f>
              <c:numCache>
                <c:formatCode>0</c:formatCode>
                <c:ptCount val="32"/>
                <c:pt idx="0">
                  <c:v>89.424520211262845</c:v>
                </c:pt>
                <c:pt idx="1">
                  <c:v>90.702765919842065</c:v>
                </c:pt>
                <c:pt idx="2">
                  <c:v>92.267099615534548</c:v>
                </c:pt>
                <c:pt idx="3">
                  <c:v>94.19002610678011</c:v>
                </c:pt>
                <c:pt idx="4">
                  <c:v>96.80930615923829</c:v>
                </c:pt>
                <c:pt idx="5">
                  <c:v>100.3347986960367</c:v>
                </c:pt>
                <c:pt idx="6">
                  <c:v>105.80717928176364</c:v>
                </c:pt>
                <c:pt idx="7">
                  <c:v>114.05353008956416</c:v>
                </c:pt>
                <c:pt idx="8">
                  <c:v>125.83071217150204</c:v>
                </c:pt>
                <c:pt idx="9">
                  <c:v>141.69661396261503</c:v>
                </c:pt>
                <c:pt idx="10">
                  <c:v>161.02479242209006</c:v>
                </c:pt>
                <c:pt idx="11">
                  <c:v>185.13612500747291</c:v>
                </c:pt>
                <c:pt idx="12">
                  <c:v>211.64339219909075</c:v>
                </c:pt>
                <c:pt idx="13">
                  <c:v>237.11650101833922</c:v>
                </c:pt>
                <c:pt idx="14">
                  <c:v>261.81129104858036</c:v>
                </c:pt>
                <c:pt idx="15">
                  <c:v>281.05823803503142</c:v>
                </c:pt>
                <c:pt idx="16">
                  <c:v>291.91733237175094</c:v>
                </c:pt>
                <c:pt idx="17">
                  <c:v>292.8881493301655</c:v>
                </c:pt>
                <c:pt idx="18">
                  <c:v>285.14094015199771</c:v>
                </c:pt>
                <c:pt idx="19">
                  <c:v>269.09760394189948</c:v>
                </c:pt>
                <c:pt idx="20">
                  <c:v>247.02618383717441</c:v>
                </c:pt>
                <c:pt idx="21">
                  <c:v>222.48718627550727</c:v>
                </c:pt>
                <c:pt idx="22">
                  <c:v>197.20516376850131</c:v>
                </c:pt>
                <c:pt idx="23">
                  <c:v>175.29065005324421</c:v>
                </c:pt>
                <c:pt idx="24">
                  <c:v>158.69093225358745</c:v>
                </c:pt>
                <c:pt idx="25">
                  <c:v>146.14050118689758</c:v>
                </c:pt>
                <c:pt idx="26">
                  <c:v>136.48646141623399</c:v>
                </c:pt>
                <c:pt idx="27">
                  <c:v>130.08180123563986</c:v>
                </c:pt>
                <c:pt idx="28">
                  <c:v>126.8942415499332</c:v>
                </c:pt>
                <c:pt idx="29">
                  <c:v>125.18670127483395</c:v>
                </c:pt>
                <c:pt idx="30">
                  <c:v>124.78832204893345</c:v>
                </c:pt>
                <c:pt idx="31">
                  <c:v>125.07641219991015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2001664"/>
        <c:axId val="182003200"/>
      </c:scatterChart>
      <c:valAx>
        <c:axId val="182001664"/>
        <c:scaling>
          <c:orientation val="minMax"/>
        </c:scaling>
        <c:axPos val="b"/>
        <c:numFmt formatCode="General" sourceLinked="1"/>
        <c:tickLblPos val="nextTo"/>
        <c:crossAx val="182003200"/>
        <c:crosses val="autoZero"/>
        <c:crossBetween val="midCat"/>
      </c:valAx>
      <c:valAx>
        <c:axId val="182003200"/>
        <c:scaling>
          <c:orientation val="minMax"/>
        </c:scaling>
        <c:axPos val="l"/>
        <c:majorGridlines/>
        <c:numFmt formatCode="General" sourceLinked="1"/>
        <c:tickLblPos val="nextTo"/>
        <c:crossAx val="1820016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tx>
            <c:v>0.15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val val="1.7000000000000005E-2"/>
          </c:errBars>
          <c:xVal>
            <c:numRef>
              <c:f>'d0 data'!$D$5:$D$15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xVal>
          <c:yVal>
            <c:numRef>
              <c:f>'d0 data'!$F$5:$F$15</c:f>
              <c:numCache>
                <c:formatCode>General</c:formatCode>
                <c:ptCount val="11"/>
                <c:pt idx="0">
                  <c:v>-90.305392130370663</c:v>
                </c:pt>
                <c:pt idx="1">
                  <c:v>-90.258630158352588</c:v>
                </c:pt>
                <c:pt idx="2">
                  <c:v>-90.25345211833357</c:v>
                </c:pt>
                <c:pt idx="3">
                  <c:v>-90.069613216002352</c:v>
                </c:pt>
                <c:pt idx="4">
                  <c:v>-90.126726086404872</c:v>
                </c:pt>
                <c:pt idx="5">
                  <c:v>-90.107530481522815</c:v>
                </c:pt>
                <c:pt idx="6">
                  <c:v>-90.083389334117115</c:v>
                </c:pt>
                <c:pt idx="7">
                  <c:v>-90.053382984158219</c:v>
                </c:pt>
                <c:pt idx="8">
                  <c:v>-90.092457709131082</c:v>
                </c:pt>
                <c:pt idx="9">
                  <c:v>-90.24518653156936</c:v>
                </c:pt>
                <c:pt idx="10">
                  <c:v>-90.281173259986261</c:v>
                </c:pt>
              </c:numCache>
            </c:numRef>
          </c:yVal>
        </c:ser>
        <c:ser>
          <c:idx val="1"/>
          <c:order val="1"/>
          <c:tx>
            <c:v>2.5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val val="1.7000000000000005E-2"/>
          </c:errBars>
          <c:xVal>
            <c:numRef>
              <c:f>'d0 data'!$D$16:$D$26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xVal>
          <c:yVal>
            <c:numRef>
              <c:f>'d0 data'!$F$16:$F$26</c:f>
              <c:numCache>
                <c:formatCode>General</c:formatCode>
                <c:ptCount val="11"/>
                <c:pt idx="0">
                  <c:v>-90.255487337206233</c:v>
                </c:pt>
                <c:pt idx="1">
                  <c:v>-90.234123938697294</c:v>
                </c:pt>
                <c:pt idx="2">
                  <c:v>-90.256736569521038</c:v>
                </c:pt>
                <c:pt idx="3">
                  <c:v>-90.066191576925078</c:v>
                </c:pt>
                <c:pt idx="4">
                  <c:v>-90.041983625843628</c:v>
                </c:pt>
                <c:pt idx="5">
                  <c:v>-90.041177773430164</c:v>
                </c:pt>
                <c:pt idx="6">
                  <c:v>-90.022493995075848</c:v>
                </c:pt>
                <c:pt idx="7">
                  <c:v>-90.026379988699944</c:v>
                </c:pt>
                <c:pt idx="8">
                  <c:v>-90.236161553980494</c:v>
                </c:pt>
                <c:pt idx="9">
                  <c:v>-90.258472909975751</c:v>
                </c:pt>
                <c:pt idx="10">
                  <c:v>-90.243663521365463</c:v>
                </c:pt>
              </c:numCache>
            </c:numRef>
          </c:yVal>
        </c:ser>
        <c:axId val="182196480"/>
        <c:axId val="182206848"/>
      </c:scatterChart>
      <c:valAx>
        <c:axId val="1821964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Tooth</a:t>
                </a:r>
              </a:p>
            </c:rich>
          </c:tx>
          <c:layout/>
        </c:title>
        <c:numFmt formatCode="General" sourceLinked="1"/>
        <c:tickLblPos val="nextTo"/>
        <c:crossAx val="182206848"/>
        <c:crosses val="autoZero"/>
        <c:crossBetween val="midCat"/>
        <c:majorUnit val="1"/>
      </c:valAx>
      <c:valAx>
        <c:axId val="18220684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PHI (deg.)</a:t>
                </a:r>
              </a:p>
            </c:rich>
          </c:tx>
          <c:layout>
            <c:manualLayout>
              <c:xMode val="edge"/>
              <c:yMode val="edge"/>
              <c:x val="1.1474469305794609E-2"/>
              <c:y val="0.38077766366160787"/>
            </c:manualLayout>
          </c:layout>
        </c:title>
        <c:numFmt formatCode="0.000" sourceLinked="0"/>
        <c:tickLblPos val="nextTo"/>
        <c:crossAx val="18219648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tx>
            <c:v>0.15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val val="1.7000000000000012E-4"/>
          </c:errBars>
          <c:xVal>
            <c:numRef>
              <c:f>'d0 data'!$D$5:$D$15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xVal>
          <c:yVal>
            <c:numRef>
              <c:f>'d0 data'!$H$5:$H$15</c:f>
              <c:numCache>
                <c:formatCode>0.00000</c:formatCode>
                <c:ptCount val="11"/>
                <c:pt idx="0">
                  <c:v>1.169719619251919</c:v>
                </c:pt>
                <c:pt idx="1">
                  <c:v>1.1701934174739912</c:v>
                </c:pt>
                <c:pt idx="2">
                  <c:v>1.1702459176224851</c:v>
                </c:pt>
                <c:pt idx="3">
                  <c:v>1.1721144702892377</c:v>
                </c:pt>
                <c:pt idx="4">
                  <c:v>1.1715330091557155</c:v>
                </c:pt>
                <c:pt idx="5">
                  <c:v>1.1717283410820529</c:v>
                </c:pt>
                <c:pt idx="6">
                  <c:v>1.1719741373784076</c:v>
                </c:pt>
                <c:pt idx="7">
                  <c:v>1.1722798673403743</c:v>
                </c:pt>
                <c:pt idx="8">
                  <c:v>1.1718817883234056</c:v>
                </c:pt>
                <c:pt idx="9">
                  <c:v>1.1703297371223194</c:v>
                </c:pt>
                <c:pt idx="10">
                  <c:v>1.1699649356837476</c:v>
                </c:pt>
              </c:numCache>
            </c:numRef>
          </c:yVal>
        </c:ser>
        <c:ser>
          <c:idx val="1"/>
          <c:order val="1"/>
          <c:tx>
            <c:v>2.5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val val="1.7000000000000012E-4"/>
          </c:errBars>
          <c:xVal>
            <c:numRef>
              <c:f>'d0 data'!$D$16:$D$26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xVal>
          <c:yVal>
            <c:numRef>
              <c:f>'d0 data'!$H$16:$H$26</c:f>
              <c:numCache>
                <c:formatCode>0.00000</c:formatCode>
                <c:ptCount val="11"/>
                <c:pt idx="0">
                  <c:v>1.170225281691134</c:v>
                </c:pt>
                <c:pt idx="1">
                  <c:v>1.1704419487681259</c:v>
                </c:pt>
                <c:pt idx="2">
                  <c:v>1.1702126157479527</c:v>
                </c:pt>
                <c:pt idx="3">
                  <c:v>1.172149333269431</c:v>
                </c:pt>
                <c:pt idx="4">
                  <c:v>1.1723960764897172</c:v>
                </c:pt>
                <c:pt idx="5">
                  <c:v>1.1724042929494496</c:v>
                </c:pt>
                <c:pt idx="6">
                  <c:v>1.1725948410418936</c:v>
                </c:pt>
                <c:pt idx="7">
                  <c:v>1.1725552017386605</c:v>
                </c:pt>
                <c:pt idx="8">
                  <c:v>1.1704212781063836</c:v>
                </c:pt>
                <c:pt idx="9">
                  <c:v>1.170195011710774</c:v>
                </c:pt>
                <c:pt idx="10">
                  <c:v>1.1703451836087166</c:v>
                </c:pt>
              </c:numCache>
            </c:numRef>
          </c:yVal>
        </c:ser>
        <c:axId val="182240768"/>
        <c:axId val="182242688"/>
      </c:scatterChart>
      <c:valAx>
        <c:axId val="1822407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Tooth</a:t>
                </a:r>
              </a:p>
            </c:rich>
          </c:tx>
          <c:layout/>
        </c:title>
        <c:numFmt formatCode="General" sourceLinked="1"/>
        <c:tickLblPos val="nextTo"/>
        <c:crossAx val="182242688"/>
        <c:crosses val="autoZero"/>
        <c:crossBetween val="midCat"/>
        <c:majorUnit val="1"/>
      </c:valAx>
      <c:valAx>
        <c:axId val="18224268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d0</a:t>
                </a:r>
                <a:r>
                  <a:rPr lang="en-CA" baseline="0"/>
                  <a:t> (A)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1.1474469305794609E-2"/>
              <c:y val="0.38077766366160798"/>
            </c:manualLayout>
          </c:layout>
        </c:title>
        <c:numFmt formatCode="0.00000" sourceLinked="0"/>
        <c:tickLblPos val="nextTo"/>
        <c:crossAx val="18224076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autoTitleDeleted val="1"/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val val="1.7000000000000005E-2"/>
          </c:errBars>
          <c:xVal>
            <c:numRef>
              <c:f>'d0 data'!$E$27:$E$35</c:f>
              <c:numCache>
                <c:formatCode>General</c:formatCode>
                <c:ptCount val="9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2.25</c:v>
                </c:pt>
                <c:pt idx="8">
                  <c:v>2.5</c:v>
                </c:pt>
              </c:numCache>
            </c:numRef>
          </c:xVal>
          <c:yVal>
            <c:numRef>
              <c:f>'d0 data'!$F$27:$F$35</c:f>
              <c:numCache>
                <c:formatCode>General</c:formatCode>
                <c:ptCount val="9"/>
                <c:pt idx="0">
                  <c:v>-90.083389334117115</c:v>
                </c:pt>
                <c:pt idx="1">
                  <c:v>-89.911714706427802</c:v>
                </c:pt>
                <c:pt idx="2">
                  <c:v>-90.124760162708696</c:v>
                </c:pt>
                <c:pt idx="3">
                  <c:v>-90.176767149292829</c:v>
                </c:pt>
                <c:pt idx="4">
                  <c:v>-90.109738734874938</c:v>
                </c:pt>
                <c:pt idx="5">
                  <c:v>-90.109018677688567</c:v>
                </c:pt>
                <c:pt idx="6">
                  <c:v>-90.020358909642383</c:v>
                </c:pt>
                <c:pt idx="7">
                  <c:v>-90.050061626362591</c:v>
                </c:pt>
                <c:pt idx="8">
                  <c:v>-90.022493995075848</c:v>
                </c:pt>
              </c:numCache>
            </c:numRef>
          </c:yVal>
        </c:ser>
        <c:axId val="182254976"/>
        <c:axId val="182146560"/>
      </c:scatterChart>
      <c:valAx>
        <c:axId val="1822549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Depth (mm)</a:t>
                </a:r>
              </a:p>
            </c:rich>
          </c:tx>
        </c:title>
        <c:numFmt formatCode="General" sourceLinked="1"/>
        <c:tickLblPos val="nextTo"/>
        <c:crossAx val="182146560"/>
        <c:crosses val="autoZero"/>
        <c:crossBetween val="midCat"/>
      </c:valAx>
      <c:valAx>
        <c:axId val="18214656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 baseline="0"/>
                  <a:t>PHI (deg.)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1.1474469305794609E-2"/>
              <c:y val="0.38077766366160815"/>
            </c:manualLayout>
          </c:layout>
        </c:title>
        <c:numFmt formatCode="0.000" sourceLinked="0"/>
        <c:tickLblPos val="nextTo"/>
        <c:crossAx val="182254976"/>
        <c:crosses val="autoZero"/>
        <c:crossBetween val="midCat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autoTitleDeleted val="1"/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val val="1.7000000000000012E-4"/>
          </c:errBars>
          <c:xVal>
            <c:numRef>
              <c:f>'d0 data'!$E$27:$E$35</c:f>
              <c:numCache>
                <c:formatCode>General</c:formatCode>
                <c:ptCount val="9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2.25</c:v>
                </c:pt>
                <c:pt idx="8">
                  <c:v>2.5</c:v>
                </c:pt>
              </c:numCache>
            </c:numRef>
          </c:xVal>
          <c:yVal>
            <c:numRef>
              <c:f>'d0 data'!$H$27:$H$35</c:f>
              <c:numCache>
                <c:formatCode>0.00000</c:formatCode>
                <c:ptCount val="9"/>
                <c:pt idx="0">
                  <c:v>1.1719741373784076</c:v>
                </c:pt>
                <c:pt idx="1">
                  <c:v>1.1737265479713641</c:v>
                </c:pt>
                <c:pt idx="2">
                  <c:v>1.1715530096298252</c:v>
                </c:pt>
                <c:pt idx="3">
                  <c:v>1.1710242584270409</c:v>
                </c:pt>
                <c:pt idx="4">
                  <c:v>1.171705865199933</c:v>
                </c:pt>
                <c:pt idx="5">
                  <c:v>1.1717131938905641</c:v>
                </c:pt>
                <c:pt idx="6">
                  <c:v>1.1726166218194471</c:v>
                </c:pt>
                <c:pt idx="7">
                  <c:v>1.1723137228776308</c:v>
                </c:pt>
                <c:pt idx="8">
                  <c:v>1.1725948410418936</c:v>
                </c:pt>
              </c:numCache>
            </c:numRef>
          </c:yVal>
        </c:ser>
        <c:axId val="182166656"/>
        <c:axId val="182168576"/>
      </c:scatterChart>
      <c:valAx>
        <c:axId val="1821666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Depth (mm)</a:t>
                </a:r>
              </a:p>
            </c:rich>
          </c:tx>
        </c:title>
        <c:numFmt formatCode="General" sourceLinked="1"/>
        <c:tickLblPos val="nextTo"/>
        <c:crossAx val="182168576"/>
        <c:crosses val="autoZero"/>
        <c:crossBetween val="midCat"/>
      </c:valAx>
      <c:valAx>
        <c:axId val="18216857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 baseline="0"/>
                  <a:t>d0 (A)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1.1474469305794609E-2"/>
              <c:y val="0.38077766366160837"/>
            </c:manualLayout>
          </c:layout>
        </c:title>
        <c:numFmt formatCode="0.00000" sourceLinked="0"/>
        <c:tickLblPos val="nextTo"/>
        <c:crossAx val="182166656"/>
        <c:crosses val="autoZero"/>
        <c:crossBetween val="midCat"/>
      </c:valAx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'980043'!$B$169:$B$200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'980043'!$E$169:$E$200</c:f>
              <c:numCache>
                <c:formatCode>General</c:formatCode>
                <c:ptCount val="32"/>
                <c:pt idx="0">
                  <c:v>46</c:v>
                </c:pt>
                <c:pt idx="1">
                  <c:v>37</c:v>
                </c:pt>
                <c:pt idx="2">
                  <c:v>36</c:v>
                </c:pt>
                <c:pt idx="3">
                  <c:v>51</c:v>
                </c:pt>
                <c:pt idx="4">
                  <c:v>48</c:v>
                </c:pt>
                <c:pt idx="5">
                  <c:v>51</c:v>
                </c:pt>
                <c:pt idx="6">
                  <c:v>62</c:v>
                </c:pt>
                <c:pt idx="7">
                  <c:v>59</c:v>
                </c:pt>
                <c:pt idx="8">
                  <c:v>73</c:v>
                </c:pt>
                <c:pt idx="9">
                  <c:v>76</c:v>
                </c:pt>
                <c:pt idx="10">
                  <c:v>87</c:v>
                </c:pt>
                <c:pt idx="11">
                  <c:v>87</c:v>
                </c:pt>
                <c:pt idx="12">
                  <c:v>95</c:v>
                </c:pt>
                <c:pt idx="13">
                  <c:v>123</c:v>
                </c:pt>
                <c:pt idx="14">
                  <c:v>141</c:v>
                </c:pt>
                <c:pt idx="15">
                  <c:v>190</c:v>
                </c:pt>
                <c:pt idx="16">
                  <c:v>185</c:v>
                </c:pt>
                <c:pt idx="17">
                  <c:v>161</c:v>
                </c:pt>
                <c:pt idx="18">
                  <c:v>141</c:v>
                </c:pt>
                <c:pt idx="19">
                  <c:v>170</c:v>
                </c:pt>
                <c:pt idx="20">
                  <c:v>143</c:v>
                </c:pt>
                <c:pt idx="21">
                  <c:v>127</c:v>
                </c:pt>
                <c:pt idx="22">
                  <c:v>93</c:v>
                </c:pt>
                <c:pt idx="23">
                  <c:v>89</c:v>
                </c:pt>
                <c:pt idx="24">
                  <c:v>76</c:v>
                </c:pt>
                <c:pt idx="25">
                  <c:v>78</c:v>
                </c:pt>
                <c:pt idx="26">
                  <c:v>78</c:v>
                </c:pt>
                <c:pt idx="27">
                  <c:v>62</c:v>
                </c:pt>
                <c:pt idx="28">
                  <c:v>64</c:v>
                </c:pt>
                <c:pt idx="29">
                  <c:v>61</c:v>
                </c:pt>
                <c:pt idx="30">
                  <c:v>61</c:v>
                </c:pt>
                <c:pt idx="31">
                  <c:v>48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'980043'!$B$169:$B$200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'980043'!$F$169:$F$200</c:f>
              <c:numCache>
                <c:formatCode>0</c:formatCode>
                <c:ptCount val="32"/>
                <c:pt idx="0">
                  <c:v>48.117246076039159</c:v>
                </c:pt>
                <c:pt idx="1">
                  <c:v>48.246333914399465</c:v>
                </c:pt>
                <c:pt idx="2">
                  <c:v>48.521990599041949</c:v>
                </c:pt>
                <c:pt idx="3">
                  <c:v>49.040805273796181</c:v>
                </c:pt>
                <c:pt idx="4">
                  <c:v>49.984581104518789</c:v>
                </c:pt>
                <c:pt idx="5">
                  <c:v>51.502758570118807</c:v>
                </c:pt>
                <c:pt idx="6">
                  <c:v>54.127289303006577</c:v>
                </c:pt>
                <c:pt idx="7">
                  <c:v>58.34558195394154</c:v>
                </c:pt>
                <c:pt idx="8">
                  <c:v>64.598047013505877</c:v>
                </c:pt>
                <c:pt idx="9">
                  <c:v>73.214633561641023</c:v>
                </c:pt>
                <c:pt idx="10">
                  <c:v>83.883728948168226</c:v>
                </c:pt>
                <c:pt idx="11">
                  <c:v>97.398475832998699</c:v>
                </c:pt>
                <c:pt idx="12">
                  <c:v>112.52554203545073</c:v>
                </c:pt>
                <c:pt idx="13">
                  <c:v>127.39839758631237</c:v>
                </c:pt>
                <c:pt idx="14">
                  <c:v>142.30101923420219</c:v>
                </c:pt>
                <c:pt idx="15">
                  <c:v>154.58684081481618</c:v>
                </c:pt>
                <c:pt idx="16">
                  <c:v>162.45300928969223</c:v>
                </c:pt>
                <c:pt idx="17">
                  <c:v>164.7635976990407</c:v>
                </c:pt>
                <c:pt idx="18">
                  <c:v>161.74397011647272</c:v>
                </c:pt>
                <c:pt idx="19">
                  <c:v>153.51764319540629</c:v>
                </c:pt>
                <c:pt idx="20">
                  <c:v>140.99373073535241</c:v>
                </c:pt>
                <c:pt idx="21">
                  <c:v>126.0662331607256</c:v>
                </c:pt>
                <c:pt idx="22">
                  <c:v>109.68844474594015</c:v>
                </c:pt>
                <c:pt idx="23">
                  <c:v>94.555884049534029</c:v>
                </c:pt>
                <c:pt idx="24">
                  <c:v>82.315884078276</c:v>
                </c:pt>
                <c:pt idx="25">
                  <c:v>72.383010009150311</c:v>
                </c:pt>
                <c:pt idx="26">
                  <c:v>64.044499179878898</c:v>
                </c:pt>
                <c:pt idx="27">
                  <c:v>57.790698458038484</c:v>
                </c:pt>
                <c:pt idx="28">
                  <c:v>54.076359073492938</c:v>
                </c:pt>
                <c:pt idx="29">
                  <c:v>51.364828052166047</c:v>
                </c:pt>
                <c:pt idx="30">
                  <c:v>49.8378249635091</c:v>
                </c:pt>
                <c:pt idx="31">
                  <c:v>48.981759229844371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0035584"/>
        <c:axId val="180037120"/>
      </c:scatterChart>
      <c:valAx>
        <c:axId val="180035584"/>
        <c:scaling>
          <c:orientation val="minMax"/>
        </c:scaling>
        <c:axPos val="b"/>
        <c:numFmt formatCode="General" sourceLinked="1"/>
        <c:tickLblPos val="nextTo"/>
        <c:crossAx val="180037120"/>
        <c:crosses val="autoZero"/>
        <c:crossBetween val="midCat"/>
      </c:valAx>
      <c:valAx>
        <c:axId val="180037120"/>
        <c:scaling>
          <c:orientation val="minMax"/>
        </c:scaling>
        <c:axPos val="l"/>
        <c:majorGridlines/>
        <c:numFmt formatCode="General" sourceLinked="1"/>
        <c:tickLblPos val="nextTo"/>
        <c:crossAx val="1800355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'980043'!$B$219:$B$250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'980043'!$E$219:$E$250</c:f>
              <c:numCache>
                <c:formatCode>General</c:formatCode>
                <c:ptCount val="32"/>
                <c:pt idx="0">
                  <c:v>49</c:v>
                </c:pt>
                <c:pt idx="1">
                  <c:v>56</c:v>
                </c:pt>
                <c:pt idx="2">
                  <c:v>43</c:v>
                </c:pt>
                <c:pt idx="3">
                  <c:v>48</c:v>
                </c:pt>
                <c:pt idx="4">
                  <c:v>48</c:v>
                </c:pt>
                <c:pt idx="5">
                  <c:v>72</c:v>
                </c:pt>
                <c:pt idx="6">
                  <c:v>65</c:v>
                </c:pt>
                <c:pt idx="7">
                  <c:v>54</c:v>
                </c:pt>
                <c:pt idx="8">
                  <c:v>76</c:v>
                </c:pt>
                <c:pt idx="9">
                  <c:v>103</c:v>
                </c:pt>
                <c:pt idx="10">
                  <c:v>101</c:v>
                </c:pt>
                <c:pt idx="11">
                  <c:v>102</c:v>
                </c:pt>
                <c:pt idx="12">
                  <c:v>119</c:v>
                </c:pt>
                <c:pt idx="13">
                  <c:v>162</c:v>
                </c:pt>
                <c:pt idx="14">
                  <c:v>186</c:v>
                </c:pt>
                <c:pt idx="15">
                  <c:v>179</c:v>
                </c:pt>
                <c:pt idx="16">
                  <c:v>198</c:v>
                </c:pt>
                <c:pt idx="17">
                  <c:v>199</c:v>
                </c:pt>
                <c:pt idx="18">
                  <c:v>208</c:v>
                </c:pt>
                <c:pt idx="19">
                  <c:v>154</c:v>
                </c:pt>
                <c:pt idx="20">
                  <c:v>129</c:v>
                </c:pt>
                <c:pt idx="21">
                  <c:v>115</c:v>
                </c:pt>
                <c:pt idx="22">
                  <c:v>93</c:v>
                </c:pt>
                <c:pt idx="23">
                  <c:v>78</c:v>
                </c:pt>
                <c:pt idx="24">
                  <c:v>83</c:v>
                </c:pt>
                <c:pt idx="25">
                  <c:v>88</c:v>
                </c:pt>
                <c:pt idx="26">
                  <c:v>73</c:v>
                </c:pt>
                <c:pt idx="27">
                  <c:v>65</c:v>
                </c:pt>
                <c:pt idx="28">
                  <c:v>48</c:v>
                </c:pt>
                <c:pt idx="29">
                  <c:v>56</c:v>
                </c:pt>
                <c:pt idx="30">
                  <c:v>49</c:v>
                </c:pt>
                <c:pt idx="31">
                  <c:v>50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'980043'!$B$219:$B$250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'980043'!$F$219:$F$250</c:f>
              <c:numCache>
                <c:formatCode>0</c:formatCode>
                <c:ptCount val="32"/>
                <c:pt idx="0">
                  <c:v>52.297299455053334</c:v>
                </c:pt>
                <c:pt idx="1">
                  <c:v>52.389239376975482</c:v>
                </c:pt>
                <c:pt idx="2">
                  <c:v>52.6099663082462</c:v>
                </c:pt>
                <c:pt idx="3">
                  <c:v>53.072126277784449</c:v>
                </c:pt>
                <c:pt idx="4">
                  <c:v>53.996204220659102</c:v>
                </c:pt>
                <c:pt idx="5">
                  <c:v>55.608234805581525</c:v>
                </c:pt>
                <c:pt idx="6">
                  <c:v>58.601397834921499</c:v>
                </c:pt>
                <c:pt idx="7">
                  <c:v>63.723161022186751</c:v>
                </c:pt>
                <c:pt idx="8">
                  <c:v>71.709464217662045</c:v>
                </c:pt>
                <c:pt idx="9">
                  <c:v>83.132480106213137</c:v>
                </c:pt>
                <c:pt idx="10">
                  <c:v>97.599671338945569</c:v>
                </c:pt>
                <c:pt idx="11">
                  <c:v>116.06355666159689</c:v>
                </c:pt>
                <c:pt idx="12">
                  <c:v>136.51257411466744</c:v>
                </c:pt>
                <c:pt idx="13">
                  <c:v>155.96230594826523</c:v>
                </c:pt>
                <c:pt idx="14">
                  <c:v>174.15474735996949</c:v>
                </c:pt>
                <c:pt idx="15">
                  <c:v>187.0878998097449</c:v>
                </c:pt>
                <c:pt idx="16">
                  <c:v>192.3629361844468</c:v>
                </c:pt>
                <c:pt idx="17">
                  <c:v>189.09402443208344</c:v>
                </c:pt>
                <c:pt idx="18">
                  <c:v>179.06319664880002</c:v>
                </c:pt>
                <c:pt idx="19">
                  <c:v>162.65180333138866</c:v>
                </c:pt>
                <c:pt idx="20">
                  <c:v>142.46787046396344</c:v>
                </c:pt>
                <c:pt idx="21">
                  <c:v>121.76091929584116</c:v>
                </c:pt>
                <c:pt idx="22">
                  <c:v>101.896381635409</c:v>
                </c:pt>
                <c:pt idx="23">
                  <c:v>85.81650580023863</c:v>
                </c:pt>
                <c:pt idx="24">
                  <c:v>74.381969436311778</c:v>
                </c:pt>
                <c:pt idx="25">
                  <c:v>66.21372868506397</c:v>
                </c:pt>
                <c:pt idx="26">
                  <c:v>60.239171634237209</c:v>
                </c:pt>
                <c:pt idx="27">
                  <c:v>56.404530186484067</c:v>
                </c:pt>
                <c:pt idx="28">
                  <c:v>54.46543199694208</c:v>
                </c:pt>
                <c:pt idx="29">
                  <c:v>53.266414418204434</c:v>
                </c:pt>
                <c:pt idx="30">
                  <c:v>52.704584508918742</c:v>
                </c:pt>
                <c:pt idx="31">
                  <c:v>52.442651686086649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0124288"/>
        <c:axId val="180142464"/>
      </c:scatterChart>
      <c:valAx>
        <c:axId val="180124288"/>
        <c:scaling>
          <c:orientation val="minMax"/>
        </c:scaling>
        <c:axPos val="b"/>
        <c:numFmt formatCode="General" sourceLinked="1"/>
        <c:tickLblPos val="nextTo"/>
        <c:crossAx val="180142464"/>
        <c:crosses val="autoZero"/>
        <c:crossBetween val="midCat"/>
      </c:valAx>
      <c:valAx>
        <c:axId val="180142464"/>
        <c:scaling>
          <c:orientation val="minMax"/>
        </c:scaling>
        <c:axPos val="l"/>
        <c:majorGridlines/>
        <c:numFmt formatCode="General" sourceLinked="1"/>
        <c:tickLblPos val="nextTo"/>
        <c:crossAx val="1801242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'980043'!$B$269:$B$300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'980043'!$E$269:$E$300</c:f>
              <c:numCache>
                <c:formatCode>General</c:formatCode>
                <c:ptCount val="32"/>
                <c:pt idx="0">
                  <c:v>46</c:v>
                </c:pt>
                <c:pt idx="1">
                  <c:v>40</c:v>
                </c:pt>
                <c:pt idx="2">
                  <c:v>52</c:v>
                </c:pt>
                <c:pt idx="3">
                  <c:v>62</c:v>
                </c:pt>
                <c:pt idx="4">
                  <c:v>43</c:v>
                </c:pt>
                <c:pt idx="5">
                  <c:v>53</c:v>
                </c:pt>
                <c:pt idx="6">
                  <c:v>60</c:v>
                </c:pt>
                <c:pt idx="7">
                  <c:v>65</c:v>
                </c:pt>
                <c:pt idx="8">
                  <c:v>63</c:v>
                </c:pt>
                <c:pt idx="9">
                  <c:v>77</c:v>
                </c:pt>
                <c:pt idx="10">
                  <c:v>79</c:v>
                </c:pt>
                <c:pt idx="11">
                  <c:v>83</c:v>
                </c:pt>
                <c:pt idx="12">
                  <c:v>104</c:v>
                </c:pt>
                <c:pt idx="13">
                  <c:v>100</c:v>
                </c:pt>
                <c:pt idx="14">
                  <c:v>135</c:v>
                </c:pt>
                <c:pt idx="15">
                  <c:v>118</c:v>
                </c:pt>
                <c:pt idx="16">
                  <c:v>143</c:v>
                </c:pt>
                <c:pt idx="17">
                  <c:v>133</c:v>
                </c:pt>
                <c:pt idx="18">
                  <c:v>121</c:v>
                </c:pt>
                <c:pt idx="19">
                  <c:v>148</c:v>
                </c:pt>
                <c:pt idx="20">
                  <c:v>104</c:v>
                </c:pt>
                <c:pt idx="21">
                  <c:v>94</c:v>
                </c:pt>
                <c:pt idx="22">
                  <c:v>94</c:v>
                </c:pt>
                <c:pt idx="23">
                  <c:v>72</c:v>
                </c:pt>
                <c:pt idx="24">
                  <c:v>66</c:v>
                </c:pt>
                <c:pt idx="25">
                  <c:v>60</c:v>
                </c:pt>
                <c:pt idx="26">
                  <c:v>68</c:v>
                </c:pt>
                <c:pt idx="27">
                  <c:v>55</c:v>
                </c:pt>
                <c:pt idx="28">
                  <c:v>68</c:v>
                </c:pt>
                <c:pt idx="29">
                  <c:v>54</c:v>
                </c:pt>
                <c:pt idx="30">
                  <c:v>70</c:v>
                </c:pt>
                <c:pt idx="31">
                  <c:v>48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'980043'!$B$269:$B$300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'980043'!$F$269:$F$300</c:f>
              <c:numCache>
                <c:formatCode>0</c:formatCode>
                <c:ptCount val="32"/>
                <c:pt idx="0">
                  <c:v>51.454181648997576</c:v>
                </c:pt>
                <c:pt idx="1">
                  <c:v>51.546595567940891</c:v>
                </c:pt>
                <c:pt idx="2">
                  <c:v>51.748128915421553</c:v>
                </c:pt>
                <c:pt idx="3">
                  <c:v>52.134303196925046</c:v>
                </c:pt>
                <c:pt idx="4">
                  <c:v>52.847097864455741</c:v>
                </c:pt>
                <c:pt idx="5">
                  <c:v>54.006421880673685</c:v>
                </c:pt>
                <c:pt idx="6">
                  <c:v>56.026562844508973</c:v>
                </c:pt>
                <c:pt idx="7">
                  <c:v>59.2887145175524</c:v>
                </c:pt>
                <c:pt idx="8">
                  <c:v>64.127866669526654</c:v>
                </c:pt>
                <c:pt idx="9">
                  <c:v>70.773696378274366</c:v>
                </c:pt>
                <c:pt idx="10">
                  <c:v>78.937546947459239</c:v>
                </c:pt>
                <c:pt idx="11">
                  <c:v>89.141766638048082</c:v>
                </c:pt>
                <c:pt idx="12">
                  <c:v>100.3319701601296</c:v>
                </c:pt>
                <c:pt idx="13">
                  <c:v>111.01773907392349</c:v>
                </c:pt>
                <c:pt idx="14">
                  <c:v>121.25666519692479</c:v>
                </c:pt>
                <c:pt idx="15">
                  <c:v>129.04658913499057</c:v>
                </c:pt>
                <c:pt idx="16">
                  <c:v>133.13747183720039</c:v>
                </c:pt>
                <c:pt idx="17">
                  <c:v>132.91125927025729</c:v>
                </c:pt>
                <c:pt idx="18">
                  <c:v>128.94474800131684</c:v>
                </c:pt>
                <c:pt idx="19">
                  <c:v>121.3423975001795</c:v>
                </c:pt>
                <c:pt idx="20">
                  <c:v>111.12066870482697</c:v>
                </c:pt>
                <c:pt idx="21">
                  <c:v>99.838457657179646</c:v>
                </c:pt>
                <c:pt idx="22">
                  <c:v>88.206211764208533</c:v>
                </c:pt>
                <c:pt idx="23">
                  <c:v>78.050616541478917</c:v>
                </c:pt>
                <c:pt idx="24">
                  <c:v>70.253133651376004</c:v>
                </c:pt>
                <c:pt idx="25">
                  <c:v>64.230702537652562</c:v>
                </c:pt>
                <c:pt idx="26">
                  <c:v>59.429800265564651</c:v>
                </c:pt>
                <c:pt idx="27">
                  <c:v>56.02818604254513</c:v>
                </c:pt>
                <c:pt idx="28">
                  <c:v>54.120380372645137</c:v>
                </c:pt>
                <c:pt idx="29">
                  <c:v>52.806324621484535</c:v>
                </c:pt>
                <c:pt idx="30">
                  <c:v>52.111676223721112</c:v>
                </c:pt>
                <c:pt idx="31">
                  <c:v>51.745867280265628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0520448"/>
        <c:axId val="180521984"/>
      </c:scatterChart>
      <c:valAx>
        <c:axId val="180520448"/>
        <c:scaling>
          <c:orientation val="minMax"/>
        </c:scaling>
        <c:axPos val="b"/>
        <c:numFmt formatCode="General" sourceLinked="1"/>
        <c:tickLblPos val="nextTo"/>
        <c:crossAx val="180521984"/>
        <c:crosses val="autoZero"/>
        <c:crossBetween val="midCat"/>
      </c:valAx>
      <c:valAx>
        <c:axId val="180521984"/>
        <c:scaling>
          <c:orientation val="minMax"/>
        </c:scaling>
        <c:axPos val="l"/>
        <c:majorGridlines/>
        <c:numFmt formatCode="General" sourceLinked="1"/>
        <c:tickLblPos val="nextTo"/>
        <c:crossAx val="1805204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'980043'!$B$319:$B$350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'980043'!$E$319:$E$350</c:f>
              <c:numCache>
                <c:formatCode>General</c:formatCode>
                <c:ptCount val="32"/>
                <c:pt idx="0">
                  <c:v>113</c:v>
                </c:pt>
                <c:pt idx="1">
                  <c:v>128</c:v>
                </c:pt>
                <c:pt idx="2">
                  <c:v>133</c:v>
                </c:pt>
                <c:pt idx="3">
                  <c:v>155</c:v>
                </c:pt>
                <c:pt idx="4">
                  <c:v>155</c:v>
                </c:pt>
                <c:pt idx="5">
                  <c:v>162</c:v>
                </c:pt>
                <c:pt idx="6">
                  <c:v>159</c:v>
                </c:pt>
                <c:pt idx="7">
                  <c:v>176</c:v>
                </c:pt>
                <c:pt idx="8">
                  <c:v>169</c:v>
                </c:pt>
                <c:pt idx="9">
                  <c:v>204</c:v>
                </c:pt>
                <c:pt idx="10">
                  <c:v>226</c:v>
                </c:pt>
                <c:pt idx="11">
                  <c:v>247</c:v>
                </c:pt>
                <c:pt idx="12">
                  <c:v>260</c:v>
                </c:pt>
                <c:pt idx="13">
                  <c:v>298</c:v>
                </c:pt>
                <c:pt idx="14">
                  <c:v>336</c:v>
                </c:pt>
                <c:pt idx="15">
                  <c:v>397</c:v>
                </c:pt>
                <c:pt idx="16">
                  <c:v>392</c:v>
                </c:pt>
                <c:pt idx="17">
                  <c:v>398</c:v>
                </c:pt>
                <c:pt idx="18">
                  <c:v>368</c:v>
                </c:pt>
                <c:pt idx="19">
                  <c:v>370</c:v>
                </c:pt>
                <c:pt idx="20">
                  <c:v>336</c:v>
                </c:pt>
                <c:pt idx="21">
                  <c:v>299</c:v>
                </c:pt>
                <c:pt idx="22">
                  <c:v>251</c:v>
                </c:pt>
                <c:pt idx="23">
                  <c:v>258</c:v>
                </c:pt>
                <c:pt idx="24">
                  <c:v>223</c:v>
                </c:pt>
                <c:pt idx="25">
                  <c:v>200</c:v>
                </c:pt>
                <c:pt idx="26">
                  <c:v>190</c:v>
                </c:pt>
                <c:pt idx="27">
                  <c:v>213</c:v>
                </c:pt>
                <c:pt idx="28">
                  <c:v>187</c:v>
                </c:pt>
                <c:pt idx="29">
                  <c:v>209</c:v>
                </c:pt>
                <c:pt idx="30">
                  <c:v>191</c:v>
                </c:pt>
                <c:pt idx="31">
                  <c:v>193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'980043'!$B$319:$B$350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'980043'!$F$319:$F$350</c:f>
              <c:numCache>
                <c:formatCode>0</c:formatCode>
                <c:ptCount val="32"/>
                <c:pt idx="0">
                  <c:v>134.177476076224</c:v>
                </c:pt>
                <c:pt idx="1">
                  <c:v>136.23338396510806</c:v>
                </c:pt>
                <c:pt idx="2">
                  <c:v>138.53887677419547</c:v>
                </c:pt>
                <c:pt idx="3">
                  <c:v>141.0680706214641</c:v>
                </c:pt>
                <c:pt idx="4">
                  <c:v>144.14973841288287</c:v>
                </c:pt>
                <c:pt idx="5">
                  <c:v>147.9842076111951</c:v>
                </c:pt>
                <c:pt idx="6">
                  <c:v>153.7247711723906</c:v>
                </c:pt>
                <c:pt idx="7">
                  <c:v>162.39187010815513</c:v>
                </c:pt>
                <c:pt idx="8">
                  <c:v>175.12353751702551</c:v>
                </c:pt>
                <c:pt idx="9">
                  <c:v>192.98870088557914</c:v>
                </c:pt>
                <c:pt idx="10">
                  <c:v>215.71689731962897</c:v>
                </c:pt>
                <c:pt idx="11">
                  <c:v>245.2968335889704</c:v>
                </c:pt>
                <c:pt idx="12">
                  <c:v>279.11800356663457</c:v>
                </c:pt>
                <c:pt idx="13">
                  <c:v>312.71743109702453</c:v>
                </c:pt>
                <c:pt idx="14">
                  <c:v>346.22381087979346</c:v>
                </c:pt>
                <c:pt idx="15">
                  <c:v>373.00821754427852</c:v>
                </c:pt>
                <c:pt idx="16">
                  <c:v>388.57789050170999</c:v>
                </c:pt>
                <c:pt idx="17">
                  <c:v>390.54005155525743</c:v>
                </c:pt>
                <c:pt idx="18">
                  <c:v>380.43743135826827</c:v>
                </c:pt>
                <c:pt idx="19">
                  <c:v>359.17913028816577</c:v>
                </c:pt>
                <c:pt idx="20">
                  <c:v>330.28029167337257</c:v>
                </c:pt>
                <c:pt idx="21">
                  <c:v>298.95556864146272</c:v>
                </c:pt>
                <c:pt idx="22">
                  <c:v>267.86347552097209</c:v>
                </c:pt>
                <c:pt idx="23">
                  <c:v>242.21504973777701</c:v>
                </c:pt>
                <c:pt idx="24">
                  <c:v>223.92098409404105</c:v>
                </c:pt>
                <c:pt idx="25">
                  <c:v>211.06253896971239</c:v>
                </c:pt>
                <c:pt idx="26">
                  <c:v>202.11751100102902</c:v>
                </c:pt>
                <c:pt idx="27">
                  <c:v>197.08683885624984</c:v>
                </c:pt>
                <c:pt idx="28">
                  <c:v>195.28005887334697</c:v>
                </c:pt>
                <c:pt idx="29">
                  <c:v>195.10240279973462</c:v>
                </c:pt>
                <c:pt idx="30">
                  <c:v>196.01587268104893</c:v>
                </c:pt>
                <c:pt idx="31">
                  <c:v>197.43927046003807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0625792"/>
        <c:axId val="180627328"/>
      </c:scatterChart>
      <c:valAx>
        <c:axId val="180625792"/>
        <c:scaling>
          <c:orientation val="minMax"/>
        </c:scaling>
        <c:axPos val="b"/>
        <c:numFmt formatCode="General" sourceLinked="1"/>
        <c:tickLblPos val="nextTo"/>
        <c:crossAx val="180627328"/>
        <c:crosses val="autoZero"/>
        <c:crossBetween val="midCat"/>
      </c:valAx>
      <c:valAx>
        <c:axId val="180627328"/>
        <c:scaling>
          <c:orientation val="minMax"/>
        </c:scaling>
        <c:axPos val="l"/>
        <c:majorGridlines/>
        <c:numFmt formatCode="General" sourceLinked="1"/>
        <c:tickLblPos val="nextTo"/>
        <c:crossAx val="1806257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'980043'!$B$369:$B$400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'980043'!$E$369:$E$400</c:f>
              <c:numCache>
                <c:formatCode>General</c:formatCode>
                <c:ptCount val="32"/>
                <c:pt idx="0">
                  <c:v>48</c:v>
                </c:pt>
                <c:pt idx="1">
                  <c:v>56</c:v>
                </c:pt>
                <c:pt idx="2">
                  <c:v>52</c:v>
                </c:pt>
                <c:pt idx="3">
                  <c:v>55</c:v>
                </c:pt>
                <c:pt idx="4">
                  <c:v>50</c:v>
                </c:pt>
                <c:pt idx="5">
                  <c:v>48</c:v>
                </c:pt>
                <c:pt idx="6">
                  <c:v>62</c:v>
                </c:pt>
                <c:pt idx="7">
                  <c:v>66</c:v>
                </c:pt>
                <c:pt idx="8">
                  <c:v>71</c:v>
                </c:pt>
                <c:pt idx="9">
                  <c:v>84</c:v>
                </c:pt>
                <c:pt idx="10">
                  <c:v>77</c:v>
                </c:pt>
                <c:pt idx="11">
                  <c:v>84</c:v>
                </c:pt>
                <c:pt idx="12">
                  <c:v>127</c:v>
                </c:pt>
                <c:pt idx="13">
                  <c:v>145</c:v>
                </c:pt>
                <c:pt idx="14">
                  <c:v>132</c:v>
                </c:pt>
                <c:pt idx="15">
                  <c:v>140</c:v>
                </c:pt>
                <c:pt idx="16">
                  <c:v>173</c:v>
                </c:pt>
                <c:pt idx="17">
                  <c:v>183</c:v>
                </c:pt>
                <c:pt idx="18">
                  <c:v>173</c:v>
                </c:pt>
                <c:pt idx="19">
                  <c:v>157</c:v>
                </c:pt>
                <c:pt idx="20">
                  <c:v>136</c:v>
                </c:pt>
                <c:pt idx="21">
                  <c:v>119</c:v>
                </c:pt>
                <c:pt idx="22">
                  <c:v>81</c:v>
                </c:pt>
                <c:pt idx="23">
                  <c:v>119</c:v>
                </c:pt>
                <c:pt idx="24">
                  <c:v>89</c:v>
                </c:pt>
                <c:pt idx="25">
                  <c:v>82</c:v>
                </c:pt>
                <c:pt idx="26">
                  <c:v>80</c:v>
                </c:pt>
                <c:pt idx="27">
                  <c:v>74</c:v>
                </c:pt>
                <c:pt idx="28">
                  <c:v>67</c:v>
                </c:pt>
                <c:pt idx="29">
                  <c:v>75</c:v>
                </c:pt>
                <c:pt idx="30">
                  <c:v>51</c:v>
                </c:pt>
                <c:pt idx="31">
                  <c:v>63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'980043'!$B$369:$B$400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'980043'!$F$369:$F$400</c:f>
              <c:numCache>
                <c:formatCode>0</c:formatCode>
                <c:ptCount val="32"/>
                <c:pt idx="0">
                  <c:v>55.460822792895421</c:v>
                </c:pt>
                <c:pt idx="1">
                  <c:v>55.546298018163476</c:v>
                </c:pt>
                <c:pt idx="2">
                  <c:v>55.737244629190513</c:v>
                </c:pt>
                <c:pt idx="3">
                  <c:v>56.112283037492652</c:v>
                </c:pt>
                <c:pt idx="4">
                  <c:v>56.822070923712452</c:v>
                </c:pt>
                <c:pt idx="5">
                  <c:v>58.005578009927106</c:v>
                </c:pt>
                <c:pt idx="6">
                  <c:v>60.122170559299008</c:v>
                </c:pt>
                <c:pt idx="7">
                  <c:v>63.637243278688885</c:v>
                </c:pt>
                <c:pt idx="8">
                  <c:v>69.008055795820354</c:v>
                </c:pt>
                <c:pt idx="9">
                  <c:v>76.616400326862163</c:v>
                </c:pt>
                <c:pt idx="10">
                  <c:v>86.268757715433097</c:v>
                </c:pt>
                <c:pt idx="11">
                  <c:v>98.766800856232877</c:v>
                </c:pt>
                <c:pt idx="12">
                  <c:v>113.03765805259623</c:v>
                </c:pt>
                <c:pt idx="13">
                  <c:v>127.31372750181831</c:v>
                </c:pt>
                <c:pt idx="14">
                  <c:v>141.8470225348706</c:v>
                </c:pt>
                <c:pt idx="15">
                  <c:v>154.02415412688782</c:v>
                </c:pt>
                <c:pt idx="16">
                  <c:v>161.98987009080258</c:v>
                </c:pt>
                <c:pt idx="17">
                  <c:v>164.53412440887828</c:v>
                </c:pt>
                <c:pt idx="18">
                  <c:v>161.80141221392162</c:v>
                </c:pt>
                <c:pt idx="19">
                  <c:v>153.93652350223564</c:v>
                </c:pt>
                <c:pt idx="20">
                  <c:v>141.84909981214815</c:v>
                </c:pt>
                <c:pt idx="21">
                  <c:v>127.44774643045733</c:v>
                </c:pt>
                <c:pt idx="22">
                  <c:v>111.7371233385777</c:v>
                </c:pt>
                <c:pt idx="23">
                  <c:v>97.361656617892848</c:v>
                </c:pt>
                <c:pt idx="24">
                  <c:v>85.878418033176317</c:v>
                </c:pt>
                <c:pt idx="25">
                  <c:v>76.694872994415434</c:v>
                </c:pt>
                <c:pt idx="26">
                  <c:v>69.120796814233231</c:v>
                </c:pt>
                <c:pt idx="27">
                  <c:v>63.563021210068307</c:v>
                </c:pt>
                <c:pt idx="28">
                  <c:v>60.340552733018669</c:v>
                </c:pt>
                <c:pt idx="29">
                  <c:v>58.049079239862294</c:v>
                </c:pt>
                <c:pt idx="30">
                  <c:v>56.797099665957042</c:v>
                </c:pt>
                <c:pt idx="31">
                  <c:v>56.116947614838772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0648960"/>
        <c:axId val="180683520"/>
      </c:scatterChart>
      <c:valAx>
        <c:axId val="180648960"/>
        <c:scaling>
          <c:orientation val="minMax"/>
        </c:scaling>
        <c:axPos val="b"/>
        <c:numFmt formatCode="General" sourceLinked="1"/>
        <c:tickLblPos val="nextTo"/>
        <c:crossAx val="180683520"/>
        <c:crosses val="autoZero"/>
        <c:crossBetween val="midCat"/>
      </c:valAx>
      <c:valAx>
        <c:axId val="180683520"/>
        <c:scaling>
          <c:orientation val="minMax"/>
        </c:scaling>
        <c:axPos val="l"/>
        <c:majorGridlines/>
        <c:numFmt formatCode="General" sourceLinked="1"/>
        <c:tickLblPos val="nextTo"/>
        <c:crossAx val="1806489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'980043'!$B$419:$B$450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'980043'!$E$419:$E$450</c:f>
              <c:numCache>
                <c:formatCode>General</c:formatCode>
                <c:ptCount val="32"/>
                <c:pt idx="0">
                  <c:v>38</c:v>
                </c:pt>
                <c:pt idx="1">
                  <c:v>48</c:v>
                </c:pt>
                <c:pt idx="2">
                  <c:v>31</c:v>
                </c:pt>
                <c:pt idx="3">
                  <c:v>53</c:v>
                </c:pt>
                <c:pt idx="4">
                  <c:v>43</c:v>
                </c:pt>
                <c:pt idx="5">
                  <c:v>59</c:v>
                </c:pt>
                <c:pt idx="6">
                  <c:v>61</c:v>
                </c:pt>
                <c:pt idx="7">
                  <c:v>49</c:v>
                </c:pt>
                <c:pt idx="8">
                  <c:v>71</c:v>
                </c:pt>
                <c:pt idx="9">
                  <c:v>90</c:v>
                </c:pt>
                <c:pt idx="10">
                  <c:v>96</c:v>
                </c:pt>
                <c:pt idx="11">
                  <c:v>101</c:v>
                </c:pt>
                <c:pt idx="12">
                  <c:v>150</c:v>
                </c:pt>
                <c:pt idx="13">
                  <c:v>177</c:v>
                </c:pt>
                <c:pt idx="14">
                  <c:v>174</c:v>
                </c:pt>
                <c:pt idx="15">
                  <c:v>169</c:v>
                </c:pt>
                <c:pt idx="16">
                  <c:v>196</c:v>
                </c:pt>
                <c:pt idx="17">
                  <c:v>197</c:v>
                </c:pt>
                <c:pt idx="18">
                  <c:v>205</c:v>
                </c:pt>
                <c:pt idx="19">
                  <c:v>161</c:v>
                </c:pt>
                <c:pt idx="20">
                  <c:v>147</c:v>
                </c:pt>
                <c:pt idx="21">
                  <c:v>114</c:v>
                </c:pt>
                <c:pt idx="22">
                  <c:v>110</c:v>
                </c:pt>
                <c:pt idx="23">
                  <c:v>95</c:v>
                </c:pt>
                <c:pt idx="24">
                  <c:v>88</c:v>
                </c:pt>
                <c:pt idx="25">
                  <c:v>81</c:v>
                </c:pt>
                <c:pt idx="26">
                  <c:v>62</c:v>
                </c:pt>
                <c:pt idx="27">
                  <c:v>68</c:v>
                </c:pt>
                <c:pt idx="28">
                  <c:v>53</c:v>
                </c:pt>
                <c:pt idx="29">
                  <c:v>75</c:v>
                </c:pt>
                <c:pt idx="30">
                  <c:v>61</c:v>
                </c:pt>
                <c:pt idx="31">
                  <c:v>55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'980043'!$B$419:$B$450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'980043'!$F$419:$F$450</c:f>
              <c:numCache>
                <c:formatCode>0</c:formatCode>
                <c:ptCount val="32"/>
                <c:pt idx="0">
                  <c:v>47.136654935148997</c:v>
                </c:pt>
                <c:pt idx="1">
                  <c:v>47.34750521006886</c:v>
                </c:pt>
                <c:pt idx="2">
                  <c:v>47.791416004786285</c:v>
                </c:pt>
                <c:pt idx="3">
                  <c:v>48.614236578982691</c:v>
                </c:pt>
                <c:pt idx="4">
                  <c:v>50.086969247678461</c:v>
                </c:pt>
                <c:pt idx="5">
                  <c:v>52.416568022264627</c:v>
                </c:pt>
                <c:pt idx="6">
                  <c:v>56.370909079985601</c:v>
                </c:pt>
                <c:pt idx="7">
                  <c:v>62.597578942317412</c:v>
                </c:pt>
                <c:pt idx="8">
                  <c:v>71.621751663285437</c:v>
                </c:pt>
                <c:pt idx="9">
                  <c:v>83.757223912187754</c:v>
                </c:pt>
                <c:pt idx="10">
                  <c:v>98.392242325838865</c:v>
                </c:pt>
                <c:pt idx="11">
                  <c:v>116.3846427844373</c:v>
                </c:pt>
                <c:pt idx="12">
                  <c:v>135.82223304149497</c:v>
                </c:pt>
                <c:pt idx="13">
                  <c:v>154.1438516270789</c:v>
                </c:pt>
                <c:pt idx="14">
                  <c:v>171.48826141417754</c:v>
                </c:pt>
                <c:pt idx="15">
                  <c:v>184.508635260387</c:v>
                </c:pt>
                <c:pt idx="16">
                  <c:v>191.18184079808987</c:v>
                </c:pt>
                <c:pt idx="17">
                  <c:v>190.54417725177785</c:v>
                </c:pt>
                <c:pt idx="18">
                  <c:v>183.62223361396582</c:v>
                </c:pt>
                <c:pt idx="19">
                  <c:v>170.54875720865499</c:v>
                </c:pt>
                <c:pt idx="20">
                  <c:v>153.00833230311827</c:v>
                </c:pt>
                <c:pt idx="21">
                  <c:v>133.59013601449729</c:v>
                </c:pt>
                <c:pt idx="22">
                  <c:v>113.43832405474866</c:v>
                </c:pt>
                <c:pt idx="23">
                  <c:v>95.676688043463685</c:v>
                </c:pt>
                <c:pt idx="24">
                  <c:v>81.881245496368578</c:v>
                </c:pt>
                <c:pt idx="25">
                  <c:v>71.08584832172096</c:v>
                </c:pt>
                <c:pt idx="26">
                  <c:v>62.344937329912668</c:v>
                </c:pt>
                <c:pt idx="27">
                  <c:v>56.03307924735099</c:v>
                </c:pt>
                <c:pt idx="28">
                  <c:v>52.418896462112151</c:v>
                </c:pt>
                <c:pt idx="29">
                  <c:v>49.873037418846927</c:v>
                </c:pt>
                <c:pt idx="30">
                  <c:v>48.492133201410994</c:v>
                </c:pt>
                <c:pt idx="31">
                  <c:v>47.745314508561762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0746112"/>
        <c:axId val="180747648"/>
      </c:scatterChart>
      <c:valAx>
        <c:axId val="180746112"/>
        <c:scaling>
          <c:orientation val="minMax"/>
        </c:scaling>
        <c:axPos val="b"/>
        <c:numFmt formatCode="General" sourceLinked="1"/>
        <c:tickLblPos val="nextTo"/>
        <c:crossAx val="180747648"/>
        <c:crosses val="autoZero"/>
        <c:crossBetween val="midCat"/>
      </c:valAx>
      <c:valAx>
        <c:axId val="180747648"/>
        <c:scaling>
          <c:orientation val="minMax"/>
        </c:scaling>
        <c:axPos val="l"/>
        <c:majorGridlines/>
        <c:numFmt formatCode="General" sourceLinked="1"/>
        <c:tickLblPos val="nextTo"/>
        <c:crossAx val="1807461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7.xml"/><Relationship Id="rId2" Type="http://schemas.openxmlformats.org/officeDocument/2006/relationships/chart" Target="../charts/chart36.xml"/><Relationship Id="rId1" Type="http://schemas.openxmlformats.org/officeDocument/2006/relationships/chart" Target="../charts/chart35.xml"/><Relationship Id="rId4" Type="http://schemas.openxmlformats.org/officeDocument/2006/relationships/chart" Target="../charts/chart3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0</xdr:colOff>
      <xdr:row>1019</xdr:row>
      <xdr:rowOff>0</xdr:rowOff>
    </xdr:from>
    <xdr:to>
      <xdr:col>12</xdr:col>
      <xdr:colOff>190500</xdr:colOff>
      <xdr:row>1036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1069</xdr:row>
      <xdr:rowOff>0</xdr:rowOff>
    </xdr:from>
    <xdr:to>
      <xdr:col>12</xdr:col>
      <xdr:colOff>190500</xdr:colOff>
      <xdr:row>1086</xdr:row>
      <xdr:rowOff>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0</xdr:colOff>
      <xdr:row>1119</xdr:row>
      <xdr:rowOff>0</xdr:rowOff>
    </xdr:from>
    <xdr:to>
      <xdr:col>12</xdr:col>
      <xdr:colOff>190500</xdr:colOff>
      <xdr:row>1136</xdr:row>
      <xdr:rowOff>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1169</xdr:row>
      <xdr:rowOff>0</xdr:rowOff>
    </xdr:from>
    <xdr:to>
      <xdr:col>12</xdr:col>
      <xdr:colOff>190500</xdr:colOff>
      <xdr:row>1186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0</xdr:colOff>
      <xdr:row>1219</xdr:row>
      <xdr:rowOff>0</xdr:rowOff>
    </xdr:from>
    <xdr:to>
      <xdr:col>12</xdr:col>
      <xdr:colOff>190500</xdr:colOff>
      <xdr:row>1236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1269</xdr:row>
      <xdr:rowOff>0</xdr:rowOff>
    </xdr:from>
    <xdr:to>
      <xdr:col>12</xdr:col>
      <xdr:colOff>190500</xdr:colOff>
      <xdr:row>1286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0</xdr:colOff>
      <xdr:row>1319</xdr:row>
      <xdr:rowOff>0</xdr:rowOff>
    </xdr:from>
    <xdr:to>
      <xdr:col>12</xdr:col>
      <xdr:colOff>190500</xdr:colOff>
      <xdr:row>1336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</xdr:col>
      <xdr:colOff>0</xdr:colOff>
      <xdr:row>1369</xdr:row>
      <xdr:rowOff>0</xdr:rowOff>
    </xdr:from>
    <xdr:to>
      <xdr:col>12</xdr:col>
      <xdr:colOff>190500</xdr:colOff>
      <xdr:row>1386</xdr:row>
      <xdr:rowOff>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7</xdr:col>
      <xdr:colOff>0</xdr:colOff>
      <xdr:row>1419</xdr:row>
      <xdr:rowOff>0</xdr:rowOff>
    </xdr:from>
    <xdr:to>
      <xdr:col>12</xdr:col>
      <xdr:colOff>190500</xdr:colOff>
      <xdr:row>1436</xdr:row>
      <xdr:rowOff>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</xdr:col>
      <xdr:colOff>0</xdr:colOff>
      <xdr:row>1469</xdr:row>
      <xdr:rowOff>0</xdr:rowOff>
    </xdr:from>
    <xdr:to>
      <xdr:col>12</xdr:col>
      <xdr:colOff>190500</xdr:colOff>
      <xdr:row>1486</xdr:row>
      <xdr:rowOff>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7</xdr:col>
      <xdr:colOff>0</xdr:colOff>
      <xdr:row>1519</xdr:row>
      <xdr:rowOff>0</xdr:rowOff>
    </xdr:from>
    <xdr:to>
      <xdr:col>12</xdr:col>
      <xdr:colOff>190500</xdr:colOff>
      <xdr:row>1536</xdr:row>
      <xdr:rowOff>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7</xdr:col>
      <xdr:colOff>0</xdr:colOff>
      <xdr:row>1569</xdr:row>
      <xdr:rowOff>0</xdr:rowOff>
    </xdr:from>
    <xdr:to>
      <xdr:col>12</xdr:col>
      <xdr:colOff>190500</xdr:colOff>
      <xdr:row>1586</xdr:row>
      <xdr:rowOff>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7</xdr:col>
      <xdr:colOff>0</xdr:colOff>
      <xdr:row>1619</xdr:row>
      <xdr:rowOff>0</xdr:rowOff>
    </xdr:from>
    <xdr:to>
      <xdr:col>12</xdr:col>
      <xdr:colOff>190500</xdr:colOff>
      <xdr:row>1636</xdr:row>
      <xdr:rowOff>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7</xdr:col>
      <xdr:colOff>0</xdr:colOff>
      <xdr:row>1669</xdr:row>
      <xdr:rowOff>0</xdr:rowOff>
    </xdr:from>
    <xdr:to>
      <xdr:col>12</xdr:col>
      <xdr:colOff>190500</xdr:colOff>
      <xdr:row>1686</xdr:row>
      <xdr:rowOff>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609599</xdr:colOff>
      <xdr:row>2</xdr:row>
      <xdr:rowOff>190499</xdr:rowOff>
    </xdr:from>
    <xdr:to>
      <xdr:col>19</xdr:col>
      <xdr:colOff>47624</xdr:colOff>
      <xdr:row>20</xdr:row>
      <xdr:rowOff>47624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24</xdr:row>
      <xdr:rowOff>0</xdr:rowOff>
    </xdr:from>
    <xdr:to>
      <xdr:col>19</xdr:col>
      <xdr:colOff>47625</xdr:colOff>
      <xdr:row>41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4082</xdr:colOff>
      <xdr:row>2</xdr:row>
      <xdr:rowOff>186418</xdr:rowOff>
    </xdr:from>
    <xdr:to>
      <xdr:col>29</xdr:col>
      <xdr:colOff>51707</xdr:colOff>
      <xdr:row>20</xdr:row>
      <xdr:rowOff>43543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0</xdr:colOff>
      <xdr:row>24</xdr:row>
      <xdr:rowOff>0</xdr:rowOff>
    </xdr:from>
    <xdr:to>
      <xdr:col>29</xdr:col>
      <xdr:colOff>47625</xdr:colOff>
      <xdr:row>41</xdr:row>
      <xdr:rowOff>47625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5"/>
  <sheetViews>
    <sheetView workbookViewId="0"/>
  </sheetViews>
  <sheetFormatPr defaultRowHeight="15"/>
  <sheetData>
    <row r="1" spans="1:15">
      <c r="A1" t="s">
        <v>81</v>
      </c>
      <c r="B1">
        <v>980043</v>
      </c>
      <c r="E1" t="s">
        <v>49</v>
      </c>
      <c r="F1" t="s">
        <v>50</v>
      </c>
      <c r="G1" t="s">
        <v>51</v>
      </c>
      <c r="H1" t="s">
        <v>52</v>
      </c>
      <c r="I1" t="s">
        <v>53</v>
      </c>
      <c r="J1" t="s">
        <v>54</v>
      </c>
      <c r="K1" t="s">
        <v>55</v>
      </c>
      <c r="L1" t="s">
        <v>56</v>
      </c>
      <c r="M1" t="s">
        <v>57</v>
      </c>
      <c r="N1" t="s">
        <v>58</v>
      </c>
      <c r="O1" t="s">
        <v>59</v>
      </c>
    </row>
    <row r="2" spans="1:15">
      <c r="A2" t="s">
        <v>92</v>
      </c>
      <c r="B2">
        <v>34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54</v>
      </c>
      <c r="O2">
        <v>8</v>
      </c>
    </row>
    <row r="3" spans="1:15">
      <c r="A3" t="s">
        <v>82</v>
      </c>
      <c r="B3" t="s">
        <v>83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54</v>
      </c>
      <c r="O3">
        <v>8</v>
      </c>
    </row>
    <row r="4" spans="1:15">
      <c r="A4" t="s">
        <v>90</v>
      </c>
      <c r="B4">
        <v>1700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54</v>
      </c>
      <c r="O4">
        <v>8</v>
      </c>
    </row>
    <row r="5" spans="1:15">
      <c r="A5" t="s">
        <v>84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54</v>
      </c>
      <c r="O5">
        <v>8</v>
      </c>
    </row>
    <row r="6" spans="1:15">
      <c r="A6" t="s">
        <v>85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54</v>
      </c>
      <c r="O6">
        <v>8</v>
      </c>
    </row>
    <row r="7" spans="1:15">
      <c r="A7" t="s">
        <v>86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54</v>
      </c>
      <c r="O7">
        <v>8</v>
      </c>
    </row>
    <row r="8" spans="1:15">
      <c r="A8" t="s">
        <v>87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54</v>
      </c>
      <c r="O8">
        <v>8</v>
      </c>
    </row>
    <row r="9" spans="1:15">
      <c r="A9" t="s">
        <v>88</v>
      </c>
      <c r="B9" t="s">
        <v>89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54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54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54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54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54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54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54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54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54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54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54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54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54</v>
      </c>
      <c r="O21">
        <v>8</v>
      </c>
    </row>
    <row r="22" spans="5:15">
      <c r="E22">
        <v>21</v>
      </c>
      <c r="F22">
        <v>1005</v>
      </c>
      <c r="G22">
        <v>1015</v>
      </c>
      <c r="H22">
        <v>1019</v>
      </c>
      <c r="I22">
        <v>1050</v>
      </c>
      <c r="J22">
        <v>2</v>
      </c>
      <c r="K22">
        <v>5</v>
      </c>
      <c r="L22">
        <v>4</v>
      </c>
      <c r="M22">
        <v>3</v>
      </c>
      <c r="N22" t="s">
        <v>54</v>
      </c>
      <c r="O22">
        <v>8</v>
      </c>
    </row>
    <row r="23" spans="5:15">
      <c r="E23">
        <v>22</v>
      </c>
      <c r="F23">
        <v>1055</v>
      </c>
      <c r="G23">
        <v>1065</v>
      </c>
      <c r="H23">
        <v>1069</v>
      </c>
      <c r="I23">
        <v>1100</v>
      </c>
      <c r="J23">
        <v>2</v>
      </c>
      <c r="K23">
        <v>5</v>
      </c>
      <c r="L23">
        <v>4</v>
      </c>
      <c r="M23">
        <v>3</v>
      </c>
      <c r="N23" t="s">
        <v>54</v>
      </c>
      <c r="O23">
        <v>8</v>
      </c>
    </row>
    <row r="24" spans="5:15">
      <c r="E24">
        <v>23</v>
      </c>
      <c r="F24">
        <v>1105</v>
      </c>
      <c r="G24">
        <v>1115</v>
      </c>
      <c r="H24">
        <v>1119</v>
      </c>
      <c r="I24">
        <v>1150</v>
      </c>
      <c r="J24">
        <v>2</v>
      </c>
      <c r="K24">
        <v>5</v>
      </c>
      <c r="L24">
        <v>4</v>
      </c>
      <c r="M24">
        <v>3</v>
      </c>
      <c r="N24" t="s">
        <v>54</v>
      </c>
      <c r="O24">
        <v>8</v>
      </c>
    </row>
    <row r="25" spans="5:15">
      <c r="E25">
        <v>24</v>
      </c>
      <c r="F25">
        <v>1155</v>
      </c>
      <c r="G25">
        <v>1165</v>
      </c>
      <c r="H25">
        <v>1169</v>
      </c>
      <c r="I25">
        <v>1200</v>
      </c>
      <c r="J25">
        <v>2</v>
      </c>
      <c r="K25">
        <v>5</v>
      </c>
      <c r="L25">
        <v>4</v>
      </c>
      <c r="M25">
        <v>3</v>
      </c>
      <c r="N25" t="s">
        <v>54</v>
      </c>
      <c r="O25">
        <v>8</v>
      </c>
    </row>
    <row r="26" spans="5:15">
      <c r="E26">
        <v>25</v>
      </c>
      <c r="F26">
        <v>1205</v>
      </c>
      <c r="G26">
        <v>1215</v>
      </c>
      <c r="H26">
        <v>1219</v>
      </c>
      <c r="I26">
        <v>1250</v>
      </c>
      <c r="J26">
        <v>2</v>
      </c>
      <c r="K26">
        <v>5</v>
      </c>
      <c r="L26">
        <v>4</v>
      </c>
      <c r="M26">
        <v>3</v>
      </c>
      <c r="N26" t="s">
        <v>54</v>
      </c>
      <c r="O26">
        <v>8</v>
      </c>
    </row>
    <row r="27" spans="5:15">
      <c r="E27">
        <v>26</v>
      </c>
      <c r="F27">
        <v>1255</v>
      </c>
      <c r="G27">
        <v>1265</v>
      </c>
      <c r="H27">
        <v>1269</v>
      </c>
      <c r="I27">
        <v>1300</v>
      </c>
      <c r="J27">
        <v>2</v>
      </c>
      <c r="K27">
        <v>5</v>
      </c>
      <c r="L27">
        <v>4</v>
      </c>
      <c r="M27">
        <v>3</v>
      </c>
      <c r="N27" t="s">
        <v>54</v>
      </c>
      <c r="O27">
        <v>8</v>
      </c>
    </row>
    <row r="28" spans="5:15">
      <c r="E28">
        <v>27</v>
      </c>
      <c r="F28">
        <v>1305</v>
      </c>
      <c r="G28">
        <v>1315</v>
      </c>
      <c r="H28">
        <v>1319</v>
      </c>
      <c r="I28">
        <v>1350</v>
      </c>
      <c r="J28">
        <v>2</v>
      </c>
      <c r="K28">
        <v>5</v>
      </c>
      <c r="L28">
        <v>4</v>
      </c>
      <c r="M28">
        <v>3</v>
      </c>
      <c r="N28" t="s">
        <v>54</v>
      </c>
      <c r="O28">
        <v>8</v>
      </c>
    </row>
    <row r="29" spans="5:15">
      <c r="E29">
        <v>28</v>
      </c>
      <c r="F29">
        <v>1355</v>
      </c>
      <c r="G29">
        <v>1365</v>
      </c>
      <c r="H29">
        <v>1369</v>
      </c>
      <c r="I29">
        <v>1400</v>
      </c>
      <c r="J29">
        <v>2</v>
      </c>
      <c r="K29">
        <v>5</v>
      </c>
      <c r="L29">
        <v>4</v>
      </c>
      <c r="M29">
        <v>3</v>
      </c>
      <c r="N29" t="s">
        <v>54</v>
      </c>
      <c r="O29">
        <v>8</v>
      </c>
    </row>
    <row r="30" spans="5:15">
      <c r="E30">
        <v>29</v>
      </c>
      <c r="F30">
        <v>1405</v>
      </c>
      <c r="G30">
        <v>1415</v>
      </c>
      <c r="H30">
        <v>1419</v>
      </c>
      <c r="I30">
        <v>1450</v>
      </c>
      <c r="J30">
        <v>2</v>
      </c>
      <c r="K30">
        <v>5</v>
      </c>
      <c r="L30">
        <v>4</v>
      </c>
      <c r="M30">
        <v>3</v>
      </c>
      <c r="N30" t="s">
        <v>54</v>
      </c>
      <c r="O30">
        <v>8</v>
      </c>
    </row>
    <row r="31" spans="5:15">
      <c r="E31">
        <v>30</v>
      </c>
      <c r="F31">
        <v>1455</v>
      </c>
      <c r="G31">
        <v>1465</v>
      </c>
      <c r="H31">
        <v>1469</v>
      </c>
      <c r="I31">
        <v>1500</v>
      </c>
      <c r="J31">
        <v>2</v>
      </c>
      <c r="K31">
        <v>5</v>
      </c>
      <c r="L31">
        <v>4</v>
      </c>
      <c r="M31">
        <v>3</v>
      </c>
      <c r="N31" t="s">
        <v>54</v>
      </c>
      <c r="O31">
        <v>8</v>
      </c>
    </row>
    <row r="32" spans="5:15">
      <c r="E32">
        <v>31</v>
      </c>
      <c r="F32">
        <v>1505</v>
      </c>
      <c r="G32">
        <v>1515</v>
      </c>
      <c r="H32">
        <v>1519</v>
      </c>
      <c r="I32">
        <v>1550</v>
      </c>
      <c r="J32">
        <v>2</v>
      </c>
      <c r="K32">
        <v>5</v>
      </c>
      <c r="L32">
        <v>4</v>
      </c>
      <c r="M32">
        <v>3</v>
      </c>
      <c r="N32" t="s">
        <v>54</v>
      </c>
      <c r="O32">
        <v>8</v>
      </c>
    </row>
    <row r="33" spans="5:15">
      <c r="E33">
        <v>32</v>
      </c>
      <c r="F33">
        <v>1555</v>
      </c>
      <c r="G33">
        <v>1565</v>
      </c>
      <c r="H33">
        <v>1569</v>
      </c>
      <c r="I33">
        <v>1600</v>
      </c>
      <c r="J33">
        <v>2</v>
      </c>
      <c r="K33">
        <v>5</v>
      </c>
      <c r="L33">
        <v>4</v>
      </c>
      <c r="M33">
        <v>3</v>
      </c>
      <c r="N33" t="s">
        <v>54</v>
      </c>
      <c r="O33">
        <v>8</v>
      </c>
    </row>
    <row r="34" spans="5:15">
      <c r="E34">
        <v>33</v>
      </c>
      <c r="F34">
        <v>1605</v>
      </c>
      <c r="G34">
        <v>1615</v>
      </c>
      <c r="H34">
        <v>1619</v>
      </c>
      <c r="I34">
        <v>1650</v>
      </c>
      <c r="J34">
        <v>2</v>
      </c>
      <c r="K34">
        <v>5</v>
      </c>
      <c r="L34">
        <v>4</v>
      </c>
      <c r="M34">
        <v>3</v>
      </c>
      <c r="N34" t="s">
        <v>54</v>
      </c>
      <c r="O34">
        <v>8</v>
      </c>
    </row>
    <row r="35" spans="5:15">
      <c r="E35">
        <v>34</v>
      </c>
      <c r="F35">
        <v>1655</v>
      </c>
      <c r="G35">
        <v>1665</v>
      </c>
      <c r="H35">
        <v>1669</v>
      </c>
      <c r="I35">
        <v>1700</v>
      </c>
      <c r="J35">
        <v>2</v>
      </c>
      <c r="K35">
        <v>5</v>
      </c>
      <c r="L35">
        <v>4</v>
      </c>
      <c r="M35">
        <v>3</v>
      </c>
      <c r="N35" t="s">
        <v>54</v>
      </c>
      <c r="O35">
        <v>8</v>
      </c>
    </row>
  </sheetData>
  <sheetProtection password="EA2A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35"/>
  <sheetViews>
    <sheetView workbookViewId="0">
      <selection activeCell="B35" sqref="B35"/>
    </sheetView>
  </sheetViews>
  <sheetFormatPr defaultRowHeight="15"/>
  <cols>
    <col min="2" max="3" width="9.140625" customWidth="1"/>
    <col min="4" max="4" width="18.140625" customWidth="1"/>
    <col min="5" max="17" width="9.140625" customWidth="1"/>
  </cols>
  <sheetData>
    <row r="1" spans="1:30" s="1" customFormat="1" ht="15.75">
      <c r="A1" s="1" t="s">
        <v>49</v>
      </c>
      <c r="B1" s="1" t="s">
        <v>60</v>
      </c>
      <c r="C1" s="1" t="s">
        <v>61</v>
      </c>
      <c r="D1" s="1" t="s">
        <v>62</v>
      </c>
      <c r="E1" s="1" t="s">
        <v>63</v>
      </c>
      <c r="F1" s="1" t="s">
        <v>64</v>
      </c>
      <c r="G1" s="1" t="s">
        <v>65</v>
      </c>
      <c r="H1" s="1" t="s">
        <v>54</v>
      </c>
      <c r="I1" s="1" t="s">
        <v>66</v>
      </c>
      <c r="J1" s="1" t="s">
        <v>67</v>
      </c>
      <c r="K1" s="1" t="s">
        <v>68</v>
      </c>
      <c r="L1" s="1" t="s">
        <v>69</v>
      </c>
      <c r="M1" s="1" t="s">
        <v>70</v>
      </c>
      <c r="N1" s="1" t="s">
        <v>71</v>
      </c>
      <c r="O1" s="1" t="s">
        <v>76</v>
      </c>
      <c r="P1" s="1" t="s">
        <v>77</v>
      </c>
      <c r="Q1" s="1" t="s">
        <v>78</v>
      </c>
      <c r="R1" s="1" t="s">
        <v>79</v>
      </c>
      <c r="S1" s="1" t="s">
        <v>80</v>
      </c>
      <c r="T1" s="1" t="s">
        <v>117</v>
      </c>
      <c r="U1" s="4" t="s">
        <v>123</v>
      </c>
      <c r="V1" s="4" t="s">
        <v>118</v>
      </c>
      <c r="W1" s="4" t="s">
        <v>119</v>
      </c>
      <c r="X1" s="1" t="s">
        <v>120</v>
      </c>
      <c r="Y1" s="4" t="s">
        <v>124</v>
      </c>
      <c r="Z1" s="1" t="s">
        <v>121</v>
      </c>
      <c r="AA1" s="4" t="s">
        <v>125</v>
      </c>
      <c r="AB1" s="1" t="s">
        <v>122</v>
      </c>
      <c r="AC1" s="4" t="s">
        <v>126</v>
      </c>
      <c r="AD1" s="4" t="s">
        <v>127</v>
      </c>
    </row>
    <row r="2" spans="1:30">
      <c r="A2">
        <v>1</v>
      </c>
      <c r="B2">
        <v>1</v>
      </c>
      <c r="C2">
        <v>980043</v>
      </c>
      <c r="D2" s="2">
        <v>41640.438934837963</v>
      </c>
      <c r="E2">
        <v>71.88</v>
      </c>
      <c r="F2">
        <v>35.94</v>
      </c>
      <c r="G2">
        <v>-135</v>
      </c>
      <c r="H2">
        <v>-90.2</v>
      </c>
      <c r="I2">
        <f t="shared" ref="I2:I35" si="0" xml:space="preserve">  12.5</f>
        <v>12.5</v>
      </c>
      <c r="J2">
        <v>-169.28399999999999</v>
      </c>
      <c r="K2">
        <v>-15.89</v>
      </c>
      <c r="L2">
        <v>25.355</v>
      </c>
      <c r="M2">
        <f t="shared" ref="M2:M35" si="1" xml:space="preserve">   0</f>
        <v>0</v>
      </c>
      <c r="N2" t="s">
        <v>72</v>
      </c>
      <c r="O2">
        <v>32</v>
      </c>
      <c r="P2">
        <v>100000</v>
      </c>
      <c r="Q2">
        <v>525</v>
      </c>
      <c r="R2">
        <v>233</v>
      </c>
      <c r="S2">
        <v>34</v>
      </c>
      <c r="T2" s="5">
        <v>15.924843782705475</v>
      </c>
      <c r="U2" s="5">
        <v>0.76686574010903508</v>
      </c>
      <c r="V2" s="5">
        <v>-90.305392130370663</v>
      </c>
      <c r="W2" s="5">
        <v>1.6243154240211083E-2</v>
      </c>
      <c r="X2" s="5">
        <v>0.86319653529636475</v>
      </c>
      <c r="Y2" s="5">
        <v>4.0331440546065071E-2</v>
      </c>
      <c r="Z2" s="5">
        <v>4.4667844992403332</v>
      </c>
      <c r="AA2" s="5">
        <v>0.19791427138567119</v>
      </c>
      <c r="AB2" t="s">
        <v>128</v>
      </c>
      <c r="AC2" t="s">
        <v>128</v>
      </c>
      <c r="AD2" s="5">
        <v>1.1557152522600691</v>
      </c>
    </row>
    <row r="3" spans="1:30">
      <c r="A3">
        <v>2</v>
      </c>
      <c r="B3">
        <v>2</v>
      </c>
      <c r="C3">
        <v>980043</v>
      </c>
      <c r="D3" s="2">
        <v>41640.445556828701</v>
      </c>
      <c r="E3">
        <v>71.88</v>
      </c>
      <c r="F3">
        <v>35.94</v>
      </c>
      <c r="G3">
        <v>-135</v>
      </c>
      <c r="H3">
        <v>-90.2</v>
      </c>
      <c r="I3">
        <f t="shared" si="0"/>
        <v>12.5</v>
      </c>
      <c r="J3">
        <v>-169.488</v>
      </c>
      <c r="K3">
        <v>-15.97</v>
      </c>
      <c r="L3">
        <v>14.785</v>
      </c>
      <c r="M3">
        <f t="shared" si="1"/>
        <v>0</v>
      </c>
      <c r="N3" t="s">
        <v>72</v>
      </c>
      <c r="O3">
        <v>32</v>
      </c>
      <c r="P3">
        <v>100578</v>
      </c>
      <c r="Q3">
        <v>529</v>
      </c>
      <c r="R3">
        <v>251</v>
      </c>
      <c r="S3">
        <v>33</v>
      </c>
      <c r="T3" s="5">
        <v>16.823896747272524</v>
      </c>
      <c r="U3" s="5">
        <v>0.9056677306769978</v>
      </c>
      <c r="V3" s="5">
        <v>-90.258630158352588</v>
      </c>
      <c r="W3" s="5">
        <v>1.781272531617482E-2</v>
      </c>
      <c r="X3" s="5">
        <v>0.84333868775935694</v>
      </c>
      <c r="Y3" s="5">
        <v>4.3271926290258951E-2</v>
      </c>
      <c r="Z3" s="5">
        <v>4.3450654667503281</v>
      </c>
      <c r="AA3" s="5">
        <v>0.22326516639195088</v>
      </c>
      <c r="AB3" t="s">
        <v>128</v>
      </c>
      <c r="AC3" t="s">
        <v>128</v>
      </c>
      <c r="AD3" s="5">
        <v>1.355317473478733</v>
      </c>
    </row>
    <row r="4" spans="1:30">
      <c r="A4">
        <v>3</v>
      </c>
      <c r="B4">
        <v>3</v>
      </c>
      <c r="C4">
        <v>980043</v>
      </c>
      <c r="D4" s="2">
        <v>41640.452016550924</v>
      </c>
      <c r="E4">
        <v>71.88</v>
      </c>
      <c r="F4">
        <v>35.94</v>
      </c>
      <c r="G4">
        <v>-135</v>
      </c>
      <c r="H4">
        <v>-90.2</v>
      </c>
      <c r="I4">
        <f t="shared" si="0"/>
        <v>12.5</v>
      </c>
      <c r="J4">
        <v>-169.97900000000001</v>
      </c>
      <c r="K4">
        <v>-15.97</v>
      </c>
      <c r="L4">
        <v>4.8099999999999996</v>
      </c>
      <c r="M4">
        <f t="shared" si="1"/>
        <v>0</v>
      </c>
      <c r="N4" t="s">
        <v>72</v>
      </c>
      <c r="O4">
        <v>32</v>
      </c>
      <c r="P4">
        <v>115000</v>
      </c>
      <c r="Q4">
        <v>605</v>
      </c>
      <c r="R4">
        <v>293</v>
      </c>
      <c r="S4">
        <v>41</v>
      </c>
      <c r="T4" s="5">
        <v>16.657246687592576</v>
      </c>
      <c r="U4" s="5">
        <v>0.74645477602799448</v>
      </c>
      <c r="V4" s="5">
        <v>-90.25345211833357</v>
      </c>
      <c r="W4" s="5">
        <v>1.4313640830864621E-2</v>
      </c>
      <c r="X4" s="5">
        <v>0.81473986519639041</v>
      </c>
      <c r="Y4" s="5">
        <v>3.4540112323821343E-2</v>
      </c>
      <c r="Z4" s="5">
        <v>4.4289360872980685</v>
      </c>
      <c r="AA4" s="5">
        <v>0.17852750905040524</v>
      </c>
      <c r="AB4" t="s">
        <v>128</v>
      </c>
      <c r="AC4" t="s">
        <v>128</v>
      </c>
      <c r="AD4" s="5">
        <v>1.1956067854160832</v>
      </c>
    </row>
    <row r="5" spans="1:30">
      <c r="A5">
        <v>4</v>
      </c>
      <c r="B5">
        <v>4</v>
      </c>
      <c r="C5">
        <v>980043</v>
      </c>
      <c r="D5" s="2">
        <v>41640.459111689815</v>
      </c>
      <c r="E5">
        <v>71.88</v>
      </c>
      <c r="F5">
        <v>35.94</v>
      </c>
      <c r="G5">
        <v>-135</v>
      </c>
      <c r="H5">
        <v>-90.2</v>
      </c>
      <c r="I5">
        <f t="shared" si="0"/>
        <v>12.5</v>
      </c>
      <c r="J5">
        <v>-168.69</v>
      </c>
      <c r="K5">
        <v>-15.97</v>
      </c>
      <c r="L5">
        <v>-5.1150000000000002</v>
      </c>
      <c r="M5">
        <f t="shared" si="1"/>
        <v>0</v>
      </c>
      <c r="N5" t="s">
        <v>72</v>
      </c>
      <c r="O5">
        <v>32</v>
      </c>
      <c r="P5">
        <v>115000</v>
      </c>
      <c r="Q5">
        <v>610</v>
      </c>
      <c r="R5">
        <v>190</v>
      </c>
      <c r="S5">
        <v>36</v>
      </c>
      <c r="T5" s="5">
        <v>13.041606161087154</v>
      </c>
      <c r="U5" s="5">
        <v>0.73166274635461814</v>
      </c>
      <c r="V5" s="5">
        <v>-90.036880709467141</v>
      </c>
      <c r="W5" s="5">
        <v>2.668769537211834E-2</v>
      </c>
      <c r="X5" s="5">
        <v>1.2064111070531451</v>
      </c>
      <c r="Y5" s="5">
        <v>7.820678524905425E-2</v>
      </c>
      <c r="Z5" s="5">
        <v>5.3607635810468244</v>
      </c>
      <c r="AA5" s="5">
        <v>0.33863460187181166</v>
      </c>
      <c r="AB5" t="s">
        <v>128</v>
      </c>
      <c r="AC5" t="s">
        <v>128</v>
      </c>
      <c r="AD5" s="5">
        <v>1.2045234230314277</v>
      </c>
    </row>
    <row r="6" spans="1:30">
      <c r="A6">
        <v>5</v>
      </c>
      <c r="B6">
        <v>5</v>
      </c>
      <c r="C6">
        <v>980043</v>
      </c>
      <c r="D6" s="2">
        <v>41640.466264814815</v>
      </c>
      <c r="E6">
        <v>71.88</v>
      </c>
      <c r="F6">
        <v>35.94</v>
      </c>
      <c r="G6">
        <v>-135</v>
      </c>
      <c r="H6">
        <v>-90.2</v>
      </c>
      <c r="I6">
        <f t="shared" si="0"/>
        <v>12.5</v>
      </c>
      <c r="J6">
        <v>-167.56399999999999</v>
      </c>
      <c r="K6">
        <v>-16.184999999999999</v>
      </c>
      <c r="L6">
        <v>-15.824999999999999</v>
      </c>
      <c r="M6">
        <f t="shared" si="1"/>
        <v>0</v>
      </c>
      <c r="N6" t="s">
        <v>72</v>
      </c>
      <c r="O6">
        <v>32</v>
      </c>
      <c r="P6">
        <v>115000</v>
      </c>
      <c r="Q6">
        <v>606</v>
      </c>
      <c r="R6">
        <v>208</v>
      </c>
      <c r="S6">
        <v>43</v>
      </c>
      <c r="T6" s="5">
        <v>14.183777415007718</v>
      </c>
      <c r="U6" s="5">
        <v>0.72740919560883677</v>
      </c>
      <c r="V6" s="5">
        <v>-90.126726086404872</v>
      </c>
      <c r="W6" s="5">
        <v>2.2272504398213544E-2</v>
      </c>
      <c r="X6" s="5">
        <v>1.0930776233837136</v>
      </c>
      <c r="Y6" s="5">
        <v>6.1557053780558396E-2</v>
      </c>
      <c r="Z6" s="5">
        <v>5.2848871517212235</v>
      </c>
      <c r="AA6" s="5">
        <v>0.28148740381284548</v>
      </c>
      <c r="AB6" t="s">
        <v>128</v>
      </c>
      <c r="AC6" t="s">
        <v>128</v>
      </c>
      <c r="AD6" s="5">
        <v>1.1838513325448905</v>
      </c>
    </row>
    <row r="7" spans="1:30">
      <c r="A7">
        <v>6</v>
      </c>
      <c r="B7">
        <v>6</v>
      </c>
      <c r="C7">
        <v>980043</v>
      </c>
      <c r="D7" s="2">
        <v>41640.473372453707</v>
      </c>
      <c r="E7">
        <v>71.88</v>
      </c>
      <c r="F7">
        <v>35.94</v>
      </c>
      <c r="G7">
        <v>-135</v>
      </c>
      <c r="H7">
        <v>-90.2</v>
      </c>
      <c r="I7">
        <f t="shared" si="0"/>
        <v>12.5</v>
      </c>
      <c r="J7">
        <v>-168.81899999999999</v>
      </c>
      <c r="K7">
        <v>-16.315000000000001</v>
      </c>
      <c r="L7">
        <v>-24.94</v>
      </c>
      <c r="M7">
        <f t="shared" si="1"/>
        <v>0</v>
      </c>
      <c r="N7" t="s">
        <v>72</v>
      </c>
      <c r="O7">
        <v>32</v>
      </c>
      <c r="P7">
        <v>115000</v>
      </c>
      <c r="Q7">
        <v>606</v>
      </c>
      <c r="R7">
        <v>148</v>
      </c>
      <c r="S7">
        <v>40</v>
      </c>
      <c r="T7" s="5">
        <v>8.9141249553796094</v>
      </c>
      <c r="U7" s="5">
        <v>0.56682360099032258</v>
      </c>
      <c r="V7" s="5">
        <v>-90.088463764664937</v>
      </c>
      <c r="W7" s="5">
        <v>3.0482290652293988E-2</v>
      </c>
      <c r="X7" s="5">
        <v>1.1715926667267984</v>
      </c>
      <c r="Y7" s="5">
        <v>8.9691455020746061E-2</v>
      </c>
      <c r="Z7" s="5">
        <v>5.5717133834655534</v>
      </c>
      <c r="AA7" s="5">
        <v>0.28257894636482134</v>
      </c>
      <c r="AB7" t="s">
        <v>128</v>
      </c>
      <c r="AC7" t="s">
        <v>128</v>
      </c>
      <c r="AD7" s="5">
        <v>1.0356745834247802</v>
      </c>
    </row>
    <row r="8" spans="1:30">
      <c r="A8">
        <v>7</v>
      </c>
      <c r="B8">
        <v>7</v>
      </c>
      <c r="C8">
        <v>980043</v>
      </c>
      <c r="D8" s="2">
        <v>41640.480487962966</v>
      </c>
      <c r="E8">
        <v>71.88</v>
      </c>
      <c r="F8">
        <v>35.94</v>
      </c>
      <c r="G8">
        <v>-135</v>
      </c>
      <c r="H8">
        <v>-90.2</v>
      </c>
      <c r="I8">
        <f t="shared" si="0"/>
        <v>12.5</v>
      </c>
      <c r="J8">
        <v>-169.43</v>
      </c>
      <c r="K8">
        <v>-16.315000000000001</v>
      </c>
      <c r="L8">
        <v>-34.53</v>
      </c>
      <c r="M8">
        <f t="shared" si="1"/>
        <v>0</v>
      </c>
      <c r="N8" t="s">
        <v>72</v>
      </c>
      <c r="O8">
        <v>32</v>
      </c>
      <c r="P8">
        <v>345000</v>
      </c>
      <c r="Q8">
        <v>1821</v>
      </c>
      <c r="R8">
        <v>398</v>
      </c>
      <c r="S8">
        <v>113</v>
      </c>
      <c r="T8" s="5">
        <v>7.4828468940048447</v>
      </c>
      <c r="U8" s="5">
        <v>0.26779351064643714</v>
      </c>
      <c r="V8" s="5">
        <v>-90.083389334117115</v>
      </c>
      <c r="W8" s="5">
        <v>1.7654995736489647E-2</v>
      </c>
      <c r="X8" s="5">
        <v>1.0845603519712472</v>
      </c>
      <c r="Y8" s="5">
        <v>4.637304132180927E-2</v>
      </c>
      <c r="Z8" s="5">
        <v>4.4879362539514949</v>
      </c>
      <c r="AA8" s="5">
        <v>0.15076616997839784</v>
      </c>
      <c r="AB8" s="5">
        <v>0.60208560127063282</v>
      </c>
      <c r="AC8" s="5">
        <v>7.5310690281619269E-2</v>
      </c>
      <c r="AD8" s="5">
        <v>0.89146002198124119</v>
      </c>
    </row>
    <row r="9" spans="1:30">
      <c r="A9">
        <v>8</v>
      </c>
      <c r="B9">
        <v>8</v>
      </c>
      <c r="C9">
        <v>980043</v>
      </c>
      <c r="D9" s="2">
        <v>41640.501661805552</v>
      </c>
      <c r="E9">
        <v>71.88</v>
      </c>
      <c r="F9">
        <v>35.94</v>
      </c>
      <c r="G9">
        <v>-135</v>
      </c>
      <c r="H9">
        <v>-90.2</v>
      </c>
      <c r="I9">
        <f t="shared" si="0"/>
        <v>12.5</v>
      </c>
      <c r="J9">
        <v>-168.608</v>
      </c>
      <c r="K9">
        <v>-16.32</v>
      </c>
      <c r="L9">
        <v>-43.54</v>
      </c>
      <c r="M9">
        <f t="shared" si="1"/>
        <v>0</v>
      </c>
      <c r="N9" t="s">
        <v>72</v>
      </c>
      <c r="O9">
        <v>32</v>
      </c>
      <c r="P9">
        <v>115000</v>
      </c>
      <c r="Q9">
        <v>609</v>
      </c>
      <c r="R9">
        <v>183</v>
      </c>
      <c r="S9">
        <v>48</v>
      </c>
      <c r="T9" s="5">
        <v>11.864412403638445</v>
      </c>
      <c r="U9" s="5">
        <v>0.75112676345039131</v>
      </c>
      <c r="V9" s="5">
        <v>-90.031491225634383</v>
      </c>
      <c r="W9" s="5">
        <v>2.9855031795937816E-2</v>
      </c>
      <c r="X9" s="5">
        <v>1.1743212502002671</v>
      </c>
      <c r="Y9" s="5">
        <v>8.7641693306232893E-2</v>
      </c>
      <c r="Z9" s="5">
        <v>6.0211133829097037</v>
      </c>
      <c r="AA9" s="5">
        <v>0.35389396907371268</v>
      </c>
      <c r="AB9" t="s">
        <v>128</v>
      </c>
      <c r="AC9" t="s">
        <v>128</v>
      </c>
      <c r="AD9" s="5">
        <v>1.2457234289289008</v>
      </c>
    </row>
    <row r="10" spans="1:30">
      <c r="A10">
        <v>9</v>
      </c>
      <c r="B10">
        <v>9</v>
      </c>
      <c r="C10">
        <v>980043</v>
      </c>
      <c r="D10" s="2">
        <v>41640.508810763888</v>
      </c>
      <c r="E10">
        <v>71.88</v>
      </c>
      <c r="F10">
        <v>35.94</v>
      </c>
      <c r="G10">
        <v>-135</v>
      </c>
      <c r="H10">
        <v>-90.2</v>
      </c>
      <c r="I10">
        <f t="shared" si="0"/>
        <v>12.5</v>
      </c>
      <c r="J10">
        <v>-167.61500000000001</v>
      </c>
      <c r="K10">
        <v>-16.395</v>
      </c>
      <c r="L10">
        <v>-54.3</v>
      </c>
      <c r="M10">
        <f t="shared" si="1"/>
        <v>0</v>
      </c>
      <c r="N10" t="s">
        <v>72</v>
      </c>
      <c r="O10">
        <v>32</v>
      </c>
      <c r="P10">
        <v>115000</v>
      </c>
      <c r="Q10">
        <v>605</v>
      </c>
      <c r="R10">
        <v>205</v>
      </c>
      <c r="S10">
        <v>31</v>
      </c>
      <c r="T10" s="5">
        <v>16.05199845911676</v>
      </c>
      <c r="U10" s="5">
        <v>0.83488719997809979</v>
      </c>
      <c r="V10" s="5">
        <v>-90.092457709131082</v>
      </c>
      <c r="W10" s="5">
        <v>2.4703328768192333E-2</v>
      </c>
      <c r="X10" s="5">
        <v>1.1971216812335113</v>
      </c>
      <c r="Y10" s="5">
        <v>7.1046430749806724E-2</v>
      </c>
      <c r="Z10" s="5">
        <v>5.2025965889404802</v>
      </c>
      <c r="AA10" s="5">
        <v>0.36873001746241535</v>
      </c>
      <c r="AB10" t="s">
        <v>128</v>
      </c>
      <c r="AC10" t="s">
        <v>128</v>
      </c>
      <c r="AD10" s="5">
        <v>1.3097059023832711</v>
      </c>
    </row>
    <row r="11" spans="1:30">
      <c r="A11">
        <v>10</v>
      </c>
      <c r="B11">
        <v>10</v>
      </c>
      <c r="C11">
        <v>980043</v>
      </c>
      <c r="D11" s="2">
        <v>41640.515905787041</v>
      </c>
      <c r="E11">
        <v>71.88</v>
      </c>
      <c r="F11">
        <v>35.94</v>
      </c>
      <c r="G11">
        <v>-135</v>
      </c>
      <c r="H11">
        <v>-90.2</v>
      </c>
      <c r="I11">
        <f t="shared" si="0"/>
        <v>12.5</v>
      </c>
      <c r="J11">
        <v>-167.70699999999999</v>
      </c>
      <c r="K11">
        <v>-16.535</v>
      </c>
      <c r="L11">
        <v>-65.114999999999995</v>
      </c>
      <c r="M11">
        <f t="shared" si="1"/>
        <v>0</v>
      </c>
      <c r="N11" t="s">
        <v>72</v>
      </c>
      <c r="O11">
        <v>32</v>
      </c>
      <c r="P11">
        <v>115000</v>
      </c>
      <c r="Q11">
        <v>605</v>
      </c>
      <c r="R11">
        <v>295</v>
      </c>
      <c r="S11">
        <v>47</v>
      </c>
      <c r="T11" s="5">
        <v>17.174727853052232</v>
      </c>
      <c r="U11" s="5">
        <v>0.47298943313864344</v>
      </c>
      <c r="V11" s="5">
        <v>-90.24518653156936</v>
      </c>
      <c r="W11" s="5">
        <v>8.4165631552765539E-3</v>
      </c>
      <c r="X11" s="5">
        <v>0.77147166234228504</v>
      </c>
      <c r="Y11" s="5">
        <v>1.9850313400202022E-2</v>
      </c>
      <c r="Z11" s="5">
        <v>4.0315425666456361</v>
      </c>
      <c r="AA11" s="5">
        <v>0.10452351778382328</v>
      </c>
      <c r="AB11" t="s">
        <v>128</v>
      </c>
      <c r="AC11" t="s">
        <v>128</v>
      </c>
      <c r="AD11" s="5">
        <v>0.76621062073371859</v>
      </c>
    </row>
    <row r="12" spans="1:30">
      <c r="A12">
        <v>11</v>
      </c>
      <c r="B12">
        <v>11</v>
      </c>
      <c r="C12">
        <v>980043</v>
      </c>
      <c r="D12" s="2">
        <v>41640.523006944444</v>
      </c>
      <c r="E12">
        <v>71.88</v>
      </c>
      <c r="F12">
        <v>35.94</v>
      </c>
      <c r="G12">
        <v>-135</v>
      </c>
      <c r="H12">
        <v>-90.2</v>
      </c>
      <c r="I12">
        <f t="shared" si="0"/>
        <v>12.5</v>
      </c>
      <c r="J12">
        <v>-168.52099999999999</v>
      </c>
      <c r="K12">
        <v>-16.899999999999999</v>
      </c>
      <c r="L12">
        <v>-76.67</v>
      </c>
      <c r="M12">
        <f t="shared" si="1"/>
        <v>0</v>
      </c>
      <c r="N12" t="s">
        <v>72</v>
      </c>
      <c r="O12">
        <v>32</v>
      </c>
      <c r="P12">
        <v>115000</v>
      </c>
      <c r="Q12">
        <v>607</v>
      </c>
      <c r="R12">
        <v>259</v>
      </c>
      <c r="S12">
        <v>45</v>
      </c>
      <c r="T12" s="5">
        <v>14.241744224203577</v>
      </c>
      <c r="U12" s="5">
        <v>0.61592571845905786</v>
      </c>
      <c r="V12" s="5">
        <v>-90.281173259986261</v>
      </c>
      <c r="W12" s="5">
        <v>1.3613908973073467E-2</v>
      </c>
      <c r="X12" s="5">
        <v>0.78818314509060883</v>
      </c>
      <c r="Y12" s="5">
        <v>3.2812026877539452E-2</v>
      </c>
      <c r="Z12" s="5">
        <v>4.0895544090241653</v>
      </c>
      <c r="AA12" s="5">
        <v>0.14835360794951452</v>
      </c>
      <c r="AB12" t="s">
        <v>128</v>
      </c>
      <c r="AC12" t="s">
        <v>128</v>
      </c>
      <c r="AD12" s="5">
        <v>1.0616201258422471</v>
      </c>
    </row>
    <row r="13" spans="1:30">
      <c r="A13">
        <v>12</v>
      </c>
      <c r="B13">
        <v>22</v>
      </c>
      <c r="C13">
        <v>980043</v>
      </c>
      <c r="D13" s="2">
        <v>41640.530136689813</v>
      </c>
      <c r="E13">
        <v>71.88</v>
      </c>
      <c r="F13">
        <v>35.94</v>
      </c>
      <c r="G13">
        <v>-135</v>
      </c>
      <c r="H13">
        <v>-90.2</v>
      </c>
      <c r="I13">
        <f t="shared" si="0"/>
        <v>12.5</v>
      </c>
      <c r="J13">
        <v>-166.17099999999999</v>
      </c>
      <c r="K13">
        <v>-16.899999999999999</v>
      </c>
      <c r="L13">
        <v>-76.67</v>
      </c>
      <c r="M13">
        <f t="shared" si="1"/>
        <v>0</v>
      </c>
      <c r="N13" t="s">
        <v>72</v>
      </c>
      <c r="O13">
        <v>32</v>
      </c>
      <c r="P13">
        <v>115000</v>
      </c>
      <c r="Q13">
        <v>610</v>
      </c>
      <c r="R13">
        <v>273</v>
      </c>
      <c r="S13">
        <v>35</v>
      </c>
      <c r="T13" s="5">
        <v>14.761021987380596</v>
      </c>
      <c r="U13" s="5">
        <v>0.81621054973069296</v>
      </c>
      <c r="V13" s="5">
        <v>-90.243663521365463</v>
      </c>
      <c r="W13" s="5">
        <v>1.6667176319828232E-2</v>
      </c>
      <c r="X13" s="5">
        <v>0.7679997766804646</v>
      </c>
      <c r="Y13" s="5">
        <v>3.9644738346089878E-2</v>
      </c>
      <c r="Z13" s="5">
        <v>3.980665802202398</v>
      </c>
      <c r="AA13" s="5">
        <v>0.18475140265134171</v>
      </c>
      <c r="AB13" t="s">
        <v>128</v>
      </c>
      <c r="AC13" t="s">
        <v>128</v>
      </c>
      <c r="AD13" s="5">
        <v>1.386862258793323</v>
      </c>
    </row>
    <row r="14" spans="1:30">
      <c r="A14">
        <v>13</v>
      </c>
      <c r="B14">
        <v>21</v>
      </c>
      <c r="C14">
        <v>980043</v>
      </c>
      <c r="D14" s="2">
        <v>41640.537294675923</v>
      </c>
      <c r="E14">
        <v>71.88</v>
      </c>
      <c r="F14">
        <v>35.94</v>
      </c>
      <c r="G14">
        <v>-135</v>
      </c>
      <c r="H14">
        <v>-90.2</v>
      </c>
      <c r="I14">
        <f t="shared" si="0"/>
        <v>12.5</v>
      </c>
      <c r="J14">
        <v>-165.357</v>
      </c>
      <c r="K14">
        <v>-16.535</v>
      </c>
      <c r="L14">
        <v>-65.114999999999995</v>
      </c>
      <c r="M14">
        <f t="shared" si="1"/>
        <v>0</v>
      </c>
      <c r="N14" t="s">
        <v>72</v>
      </c>
      <c r="O14">
        <v>32</v>
      </c>
      <c r="P14">
        <v>115000</v>
      </c>
      <c r="Q14">
        <v>606</v>
      </c>
      <c r="R14">
        <v>290</v>
      </c>
      <c r="S14">
        <v>45</v>
      </c>
      <c r="T14" s="5">
        <v>15.366156057791139</v>
      </c>
      <c r="U14" s="5">
        <v>0.78586388692002107</v>
      </c>
      <c r="V14" s="5">
        <v>-90.258472909975751</v>
      </c>
      <c r="W14" s="5">
        <v>1.5416304546354332E-2</v>
      </c>
      <c r="X14" s="5">
        <v>0.76724370442317824</v>
      </c>
      <c r="Y14" s="5">
        <v>3.6839267643698943E-2</v>
      </c>
      <c r="Z14" s="5">
        <v>4.238486370750377</v>
      </c>
      <c r="AA14" s="5">
        <v>0.17906706329353714</v>
      </c>
      <c r="AB14" t="s">
        <v>128</v>
      </c>
      <c r="AC14" t="s">
        <v>128</v>
      </c>
      <c r="AD14" s="5">
        <v>1.3039777377040369</v>
      </c>
    </row>
    <row r="15" spans="1:30">
      <c r="A15">
        <v>14</v>
      </c>
      <c r="B15">
        <v>20</v>
      </c>
      <c r="C15">
        <v>980043</v>
      </c>
      <c r="D15" s="2">
        <v>41640.544438194447</v>
      </c>
      <c r="E15">
        <v>71.88</v>
      </c>
      <c r="F15">
        <v>35.94</v>
      </c>
      <c r="G15">
        <v>-135</v>
      </c>
      <c r="H15">
        <v>-90.2</v>
      </c>
      <c r="I15">
        <f t="shared" si="0"/>
        <v>12.5</v>
      </c>
      <c r="J15">
        <v>-165.26499999999999</v>
      </c>
      <c r="K15">
        <v>-16.395</v>
      </c>
      <c r="L15">
        <v>-54.3</v>
      </c>
      <c r="M15">
        <f t="shared" si="1"/>
        <v>0</v>
      </c>
      <c r="N15" t="s">
        <v>72</v>
      </c>
      <c r="O15">
        <v>32</v>
      </c>
      <c r="P15">
        <v>115000</v>
      </c>
      <c r="Q15">
        <v>609</v>
      </c>
      <c r="R15">
        <v>244</v>
      </c>
      <c r="S15">
        <v>45</v>
      </c>
      <c r="T15" s="5">
        <v>15.662639752585354</v>
      </c>
      <c r="U15" s="5">
        <v>0.73343924032041607</v>
      </c>
      <c r="V15" s="5">
        <v>-90.236161553980494</v>
      </c>
      <c r="W15" s="5">
        <v>1.7753907875441691E-2</v>
      </c>
      <c r="X15" s="5">
        <v>0.95565716790883015</v>
      </c>
      <c r="Y15" s="5">
        <v>4.5810902247512497E-2</v>
      </c>
      <c r="Z15" s="5">
        <v>5.1573769343708529</v>
      </c>
      <c r="AA15" s="5">
        <v>0.22634372605291544</v>
      </c>
      <c r="AB15" t="s">
        <v>128</v>
      </c>
      <c r="AC15" t="s">
        <v>128</v>
      </c>
      <c r="AD15" s="5">
        <v>1.1680109874450411</v>
      </c>
    </row>
    <row r="16" spans="1:30">
      <c r="A16">
        <v>15</v>
      </c>
      <c r="B16">
        <v>19</v>
      </c>
      <c r="C16">
        <v>980043</v>
      </c>
      <c r="D16" s="2">
        <v>41640.551593750002</v>
      </c>
      <c r="E16">
        <v>71.88</v>
      </c>
      <c r="F16">
        <v>35.94</v>
      </c>
      <c r="G16">
        <v>-135</v>
      </c>
      <c r="H16">
        <v>-90.2</v>
      </c>
      <c r="I16">
        <f t="shared" si="0"/>
        <v>12.5</v>
      </c>
      <c r="J16">
        <v>-166.25800000000001</v>
      </c>
      <c r="K16">
        <v>-16.32</v>
      </c>
      <c r="L16">
        <v>-43.54</v>
      </c>
      <c r="M16">
        <f t="shared" si="1"/>
        <v>0</v>
      </c>
      <c r="N16" t="s">
        <v>72</v>
      </c>
      <c r="O16">
        <v>32</v>
      </c>
      <c r="P16">
        <v>115000</v>
      </c>
      <c r="Q16">
        <v>609</v>
      </c>
      <c r="R16">
        <v>149</v>
      </c>
      <c r="S16">
        <v>41</v>
      </c>
      <c r="T16" s="5">
        <v>9.4446572769215695</v>
      </c>
      <c r="U16" s="5">
        <v>0.59835318326590581</v>
      </c>
      <c r="V16" s="5">
        <v>-89.996140995857317</v>
      </c>
      <c r="W16" s="5">
        <v>3.2644246088844739E-2</v>
      </c>
      <c r="X16" s="5">
        <v>1.294915575424614</v>
      </c>
      <c r="Y16" s="5">
        <v>0.10419922931253509</v>
      </c>
      <c r="Z16" s="5">
        <v>6.0442832393073926</v>
      </c>
      <c r="AA16" s="5">
        <v>0.35040444098257501</v>
      </c>
      <c r="AB16" t="s">
        <v>128</v>
      </c>
      <c r="AC16" t="s">
        <v>128</v>
      </c>
      <c r="AD16" s="5">
        <v>1.0283440362218352</v>
      </c>
    </row>
    <row r="17" spans="1:30">
      <c r="A17">
        <v>16</v>
      </c>
      <c r="B17">
        <v>18</v>
      </c>
      <c r="C17">
        <v>980043</v>
      </c>
      <c r="D17" s="2">
        <v>41640.558741898145</v>
      </c>
      <c r="E17">
        <v>71.88</v>
      </c>
      <c r="F17">
        <v>35.94</v>
      </c>
      <c r="G17">
        <v>-135</v>
      </c>
      <c r="H17">
        <v>-90.2</v>
      </c>
      <c r="I17">
        <f t="shared" si="0"/>
        <v>12.5</v>
      </c>
      <c r="J17">
        <v>-167.08</v>
      </c>
      <c r="K17">
        <v>-16.315000000000001</v>
      </c>
      <c r="L17">
        <v>-34.53</v>
      </c>
      <c r="M17">
        <f t="shared" si="1"/>
        <v>0</v>
      </c>
      <c r="N17" t="s">
        <v>72</v>
      </c>
      <c r="O17">
        <v>32</v>
      </c>
      <c r="P17">
        <v>345000</v>
      </c>
      <c r="Q17">
        <v>1832</v>
      </c>
      <c r="R17">
        <v>485</v>
      </c>
      <c r="S17">
        <v>130</v>
      </c>
      <c r="T17" s="5">
        <v>12.118808259744533</v>
      </c>
      <c r="U17" s="5">
        <v>0.46772901418688811</v>
      </c>
      <c r="V17" s="5">
        <v>-90.022493995075848</v>
      </c>
      <c r="W17" s="5">
        <v>1.9936149666334519E-2</v>
      </c>
      <c r="X17" s="5">
        <v>1.2978666826540755</v>
      </c>
      <c r="Y17" s="5">
        <v>6.2932386868036941E-2</v>
      </c>
      <c r="Z17" s="5">
        <v>6.1826738084343029</v>
      </c>
      <c r="AA17" s="5">
        <v>0.2664512038976492</v>
      </c>
      <c r="AB17" t="s">
        <v>128</v>
      </c>
      <c r="AC17" t="s">
        <v>128</v>
      </c>
      <c r="AD17" s="5">
        <v>1.3115143609734183</v>
      </c>
    </row>
    <row r="18" spans="1:30">
      <c r="A18">
        <v>17</v>
      </c>
      <c r="B18">
        <v>17</v>
      </c>
      <c r="C18">
        <v>980043</v>
      </c>
      <c r="D18" s="2">
        <v>41640.580043981485</v>
      </c>
      <c r="E18">
        <v>71.88</v>
      </c>
      <c r="F18">
        <v>35.94</v>
      </c>
      <c r="G18">
        <v>-135</v>
      </c>
      <c r="H18">
        <v>-90.2</v>
      </c>
      <c r="I18">
        <f t="shared" si="0"/>
        <v>12.5</v>
      </c>
      <c r="J18">
        <v>-166.46899999999999</v>
      </c>
      <c r="K18">
        <v>-16.315000000000001</v>
      </c>
      <c r="L18">
        <v>-24.94</v>
      </c>
      <c r="M18">
        <f t="shared" si="1"/>
        <v>0</v>
      </c>
      <c r="N18" t="s">
        <v>72</v>
      </c>
      <c r="O18">
        <v>32</v>
      </c>
      <c r="P18">
        <v>115000</v>
      </c>
      <c r="Q18">
        <v>613</v>
      </c>
      <c r="R18">
        <v>171</v>
      </c>
      <c r="S18">
        <v>43</v>
      </c>
      <c r="T18" s="5">
        <v>11.629441900605263</v>
      </c>
      <c r="U18" s="5">
        <v>0.71412421095939527</v>
      </c>
      <c r="V18" s="5">
        <v>-89.997774742932279</v>
      </c>
      <c r="W18" s="5">
        <v>2.9580125467694982E-2</v>
      </c>
      <c r="X18" s="5">
        <v>1.2010054012546114</v>
      </c>
      <c r="Y18" s="5">
        <v>8.7184301643364021E-2</v>
      </c>
      <c r="Z18" s="5">
        <v>5.7376487989634404</v>
      </c>
      <c r="AA18" s="5">
        <v>0.34676601454883432</v>
      </c>
      <c r="AB18" t="s">
        <v>128</v>
      </c>
      <c r="AC18" t="s">
        <v>128</v>
      </c>
      <c r="AD18" s="5">
        <v>1.2019909330307248</v>
      </c>
    </row>
    <row r="19" spans="1:30">
      <c r="A19">
        <v>18</v>
      </c>
      <c r="B19">
        <v>16</v>
      </c>
      <c r="C19">
        <v>980043</v>
      </c>
      <c r="D19" s="2">
        <v>41640.587230555553</v>
      </c>
      <c r="E19">
        <v>71.88</v>
      </c>
      <c r="F19">
        <v>35.94</v>
      </c>
      <c r="G19">
        <v>-135</v>
      </c>
      <c r="H19">
        <v>-90.2</v>
      </c>
      <c r="I19">
        <f t="shared" si="0"/>
        <v>12.5</v>
      </c>
      <c r="J19">
        <v>-165.214</v>
      </c>
      <c r="K19">
        <v>-16.184999999999999</v>
      </c>
      <c r="L19">
        <v>-15.824999999999999</v>
      </c>
      <c r="M19">
        <f t="shared" si="1"/>
        <v>0</v>
      </c>
      <c r="N19" t="s">
        <v>72</v>
      </c>
      <c r="O19">
        <v>32</v>
      </c>
      <c r="P19">
        <v>115000</v>
      </c>
      <c r="Q19">
        <v>613</v>
      </c>
      <c r="R19">
        <v>199</v>
      </c>
      <c r="S19">
        <v>43</v>
      </c>
      <c r="T19" s="5">
        <v>14.871143873889999</v>
      </c>
      <c r="U19" s="5">
        <v>0.80184306469047162</v>
      </c>
      <c r="V19" s="5">
        <v>-90.041983625843628</v>
      </c>
      <c r="W19" s="5">
        <v>2.7310900633903627E-2</v>
      </c>
      <c r="X19" s="5">
        <v>1.2895990884243411</v>
      </c>
      <c r="Y19" s="5">
        <v>8.495013931969754E-2</v>
      </c>
      <c r="Z19" s="5">
        <v>6.4348167906328877</v>
      </c>
      <c r="AA19" s="5">
        <v>0.4290725391724472</v>
      </c>
      <c r="AB19" t="s">
        <v>128</v>
      </c>
      <c r="AC19" t="s">
        <v>128</v>
      </c>
      <c r="AD19" s="5">
        <v>1.2120580552960436</v>
      </c>
    </row>
    <row r="20" spans="1:30">
      <c r="A20">
        <v>19</v>
      </c>
      <c r="B20">
        <v>15</v>
      </c>
      <c r="C20">
        <v>980043</v>
      </c>
      <c r="D20" s="2">
        <v>41640.594443865739</v>
      </c>
      <c r="E20">
        <v>71.88</v>
      </c>
      <c r="F20">
        <v>35.94</v>
      </c>
      <c r="G20">
        <v>-135</v>
      </c>
      <c r="H20">
        <v>-90.2</v>
      </c>
      <c r="I20">
        <f t="shared" si="0"/>
        <v>12.5</v>
      </c>
      <c r="J20">
        <v>-166.34</v>
      </c>
      <c r="K20">
        <v>-15.97</v>
      </c>
      <c r="L20">
        <v>-5.1150000000000002</v>
      </c>
      <c r="M20">
        <f t="shared" si="1"/>
        <v>0</v>
      </c>
      <c r="N20" t="s">
        <v>72</v>
      </c>
      <c r="O20">
        <v>32</v>
      </c>
      <c r="P20">
        <v>115000</v>
      </c>
      <c r="Q20">
        <v>612</v>
      </c>
      <c r="R20">
        <v>215</v>
      </c>
      <c r="S20">
        <v>22</v>
      </c>
      <c r="T20" s="5">
        <v>17.209184355427489</v>
      </c>
      <c r="U20" s="5">
        <v>1.2053107579714946</v>
      </c>
      <c r="V20" s="5">
        <v>-90.066191576925078</v>
      </c>
      <c r="W20" s="5">
        <v>3.4003465042427045E-2</v>
      </c>
      <c r="X20" s="5">
        <v>1.2649654214014354</v>
      </c>
      <c r="Y20" s="5">
        <v>0.10157322539563435</v>
      </c>
      <c r="Z20" s="5">
        <v>5.2882564214214032</v>
      </c>
      <c r="AA20" s="5">
        <v>0.55664215017105834</v>
      </c>
      <c r="AB20" t="s">
        <v>128</v>
      </c>
      <c r="AC20" t="s">
        <v>128</v>
      </c>
      <c r="AD20" s="5">
        <v>1.8077352174452097</v>
      </c>
    </row>
    <row r="21" spans="1:30">
      <c r="A21">
        <v>20</v>
      </c>
      <c r="B21">
        <v>14</v>
      </c>
      <c r="C21">
        <v>980043</v>
      </c>
      <c r="D21" s="2">
        <v>41640.601693634257</v>
      </c>
      <c r="E21">
        <v>71.88</v>
      </c>
      <c r="F21">
        <v>35.94</v>
      </c>
      <c r="G21">
        <v>-135</v>
      </c>
      <c r="H21">
        <v>-90.2</v>
      </c>
      <c r="I21">
        <f t="shared" si="0"/>
        <v>12.5</v>
      </c>
      <c r="J21">
        <v>-167.62899999999999</v>
      </c>
      <c r="K21">
        <v>-15.97</v>
      </c>
      <c r="L21">
        <v>4.8099999999999996</v>
      </c>
      <c r="M21">
        <f t="shared" si="1"/>
        <v>0</v>
      </c>
      <c r="N21" t="s">
        <v>72</v>
      </c>
      <c r="O21">
        <v>32</v>
      </c>
      <c r="P21">
        <v>115000</v>
      </c>
      <c r="Q21">
        <v>610</v>
      </c>
      <c r="R21">
        <v>262</v>
      </c>
      <c r="S21">
        <v>40</v>
      </c>
      <c r="T21" s="5">
        <v>15.268717259026584</v>
      </c>
      <c r="U21" s="5">
        <v>0.63974696654753505</v>
      </c>
      <c r="V21" s="5">
        <v>-90.256736569521038</v>
      </c>
      <c r="W21" s="5">
        <v>1.310797428760623E-2</v>
      </c>
      <c r="X21" s="5">
        <v>0.79168289118625434</v>
      </c>
      <c r="Y21" s="5">
        <v>3.1331437318388319E-2</v>
      </c>
      <c r="Z21" s="5">
        <v>4.0436822981892053</v>
      </c>
      <c r="AA21" s="5">
        <v>0.14964351849667215</v>
      </c>
      <c r="AB21" t="s">
        <v>128</v>
      </c>
      <c r="AC21" t="s">
        <v>128</v>
      </c>
      <c r="AD21" s="5">
        <v>1.0754248504095838</v>
      </c>
    </row>
    <row r="22" spans="1:30">
      <c r="A22">
        <v>21</v>
      </c>
      <c r="B22">
        <v>13</v>
      </c>
      <c r="C22">
        <v>980043</v>
      </c>
      <c r="D22" s="2">
        <v>41640.608853935184</v>
      </c>
      <c r="E22">
        <v>71.88</v>
      </c>
      <c r="F22">
        <v>35.94</v>
      </c>
      <c r="G22">
        <v>-135</v>
      </c>
      <c r="H22">
        <v>-90.2</v>
      </c>
      <c r="I22">
        <f t="shared" si="0"/>
        <v>12.5</v>
      </c>
      <c r="J22">
        <v>-167.13800000000001</v>
      </c>
      <c r="K22">
        <v>-15.97</v>
      </c>
      <c r="L22">
        <v>14.785</v>
      </c>
      <c r="M22">
        <f t="shared" si="1"/>
        <v>0</v>
      </c>
      <c r="N22" t="s">
        <v>72</v>
      </c>
      <c r="O22">
        <v>32</v>
      </c>
      <c r="P22">
        <v>115000</v>
      </c>
      <c r="Q22">
        <v>612</v>
      </c>
      <c r="R22">
        <v>288</v>
      </c>
      <c r="S22">
        <v>36</v>
      </c>
      <c r="T22" s="5">
        <v>14.586224385449087</v>
      </c>
      <c r="U22" s="5">
        <v>0.92281757704675949</v>
      </c>
      <c r="V22" s="5">
        <v>-90.234123938697294</v>
      </c>
      <c r="W22" s="5">
        <v>1.7763450229635689E-2</v>
      </c>
      <c r="X22" s="5">
        <v>0.71608857121139546</v>
      </c>
      <c r="Y22" s="5">
        <v>4.1602470329769964E-2</v>
      </c>
      <c r="Z22" s="5">
        <v>4.0257717943675058</v>
      </c>
      <c r="AA22" s="5">
        <v>0.196379251473557</v>
      </c>
      <c r="AB22" t="s">
        <v>128</v>
      </c>
      <c r="AC22" t="s">
        <v>128</v>
      </c>
      <c r="AD22" s="5">
        <v>1.572155222711165</v>
      </c>
    </row>
    <row r="23" spans="1:30">
      <c r="A23">
        <v>22</v>
      </c>
      <c r="B23">
        <v>12</v>
      </c>
      <c r="C23">
        <v>980043</v>
      </c>
      <c r="D23" s="2">
        <v>41640.616035185187</v>
      </c>
      <c r="E23">
        <v>71.88</v>
      </c>
      <c r="F23">
        <v>35.94</v>
      </c>
      <c r="G23">
        <v>-135</v>
      </c>
      <c r="H23">
        <v>-90.2</v>
      </c>
      <c r="I23">
        <f t="shared" si="0"/>
        <v>12.5</v>
      </c>
      <c r="J23">
        <v>-166.934</v>
      </c>
      <c r="K23">
        <v>-15.89</v>
      </c>
      <c r="L23">
        <v>25.355</v>
      </c>
      <c r="M23">
        <f t="shared" si="1"/>
        <v>0</v>
      </c>
      <c r="N23" t="s">
        <v>72</v>
      </c>
      <c r="O23">
        <v>32</v>
      </c>
      <c r="P23">
        <v>115000</v>
      </c>
      <c r="Q23">
        <v>609</v>
      </c>
      <c r="R23">
        <v>293</v>
      </c>
      <c r="S23">
        <v>32</v>
      </c>
      <c r="T23" s="5">
        <v>16.032606606229987</v>
      </c>
      <c r="U23" s="5">
        <v>0.96881444579534248</v>
      </c>
      <c r="V23" s="5">
        <v>-90.255487337206233</v>
      </c>
      <c r="W23" s="5">
        <v>1.9394632563588855E-2</v>
      </c>
      <c r="X23" s="5">
        <v>0.83075794769113664</v>
      </c>
      <c r="Y23" s="5">
        <v>4.803215056048224E-2</v>
      </c>
      <c r="Z23" s="5">
        <v>4.3236585830972398</v>
      </c>
      <c r="AA23" s="5">
        <v>0.23458790670325663</v>
      </c>
      <c r="AB23" t="s">
        <v>128</v>
      </c>
      <c r="AC23" t="s">
        <v>128</v>
      </c>
      <c r="AD23" s="5">
        <v>1.5623342920790757</v>
      </c>
    </row>
    <row r="24" spans="1:30">
      <c r="A24">
        <v>23</v>
      </c>
      <c r="B24">
        <v>23</v>
      </c>
      <c r="C24">
        <v>980043</v>
      </c>
      <c r="D24" s="2">
        <v>41640.623187268517</v>
      </c>
      <c r="E24">
        <v>71.88</v>
      </c>
      <c r="F24">
        <v>35.94</v>
      </c>
      <c r="G24">
        <v>-135</v>
      </c>
      <c r="H24">
        <v>-90.2</v>
      </c>
      <c r="I24">
        <f t="shared" si="0"/>
        <v>12.5</v>
      </c>
      <c r="J24">
        <v>-169.13</v>
      </c>
      <c r="K24">
        <v>-16.315000000000001</v>
      </c>
      <c r="L24">
        <v>-34.53</v>
      </c>
      <c r="M24">
        <f t="shared" si="1"/>
        <v>0</v>
      </c>
      <c r="N24" t="s">
        <v>72</v>
      </c>
      <c r="O24">
        <v>32</v>
      </c>
      <c r="P24">
        <v>345000</v>
      </c>
      <c r="Q24">
        <v>1838</v>
      </c>
      <c r="R24">
        <v>433</v>
      </c>
      <c r="S24">
        <v>129</v>
      </c>
      <c r="T24" s="5">
        <v>11.868802523559896</v>
      </c>
      <c r="U24" s="5">
        <v>0.45716417522985237</v>
      </c>
      <c r="V24" s="5">
        <v>-89.911714706427802</v>
      </c>
      <c r="W24" s="5">
        <v>2.1758957299617607E-2</v>
      </c>
      <c r="X24" s="5">
        <v>1.5305968536682835</v>
      </c>
      <c r="Y24" s="5">
        <v>7.9168153679448378E-2</v>
      </c>
      <c r="Z24" s="5">
        <v>6.5237221683895186</v>
      </c>
      <c r="AA24" s="5">
        <v>0.33763097377829343</v>
      </c>
      <c r="AB24" t="s">
        <v>128</v>
      </c>
      <c r="AC24" t="s">
        <v>128</v>
      </c>
      <c r="AD24" s="5">
        <v>1.1698633161293333</v>
      </c>
    </row>
    <row r="25" spans="1:30">
      <c r="A25">
        <v>24</v>
      </c>
      <c r="B25">
        <v>24</v>
      </c>
      <c r="C25">
        <v>980043</v>
      </c>
      <c r="D25" s="2">
        <v>41640.644611689815</v>
      </c>
      <c r="E25">
        <v>71.88</v>
      </c>
      <c r="F25">
        <v>35.94</v>
      </c>
      <c r="G25">
        <v>-135</v>
      </c>
      <c r="H25">
        <v>-90.2</v>
      </c>
      <c r="I25">
        <f t="shared" si="0"/>
        <v>12.5</v>
      </c>
      <c r="J25">
        <v>-168.83</v>
      </c>
      <c r="K25">
        <v>-16.315000000000001</v>
      </c>
      <c r="L25">
        <v>-34.53</v>
      </c>
      <c r="M25">
        <f t="shared" si="1"/>
        <v>0</v>
      </c>
      <c r="N25" t="s">
        <v>72</v>
      </c>
      <c r="O25">
        <v>32</v>
      </c>
      <c r="P25">
        <v>345000</v>
      </c>
      <c r="Q25">
        <v>1840</v>
      </c>
      <c r="R25">
        <v>346</v>
      </c>
      <c r="S25">
        <v>109</v>
      </c>
      <c r="T25" s="5">
        <v>6.1973579819075786</v>
      </c>
      <c r="U25" s="5">
        <v>0.29803859335961203</v>
      </c>
      <c r="V25" s="5">
        <v>-90.124760162708696</v>
      </c>
      <c r="W25" s="5">
        <v>2.8066726548245442E-2</v>
      </c>
      <c r="X25" s="5">
        <v>1.2422299832230557</v>
      </c>
      <c r="Y25" s="5">
        <v>7.8597948180148217E-2</v>
      </c>
      <c r="Z25" s="5">
        <v>4.9425085352950795</v>
      </c>
      <c r="AA25" s="5">
        <v>0.20739590906093014</v>
      </c>
      <c r="AB25" s="5">
        <v>0.74515329783287876</v>
      </c>
      <c r="AC25" s="5">
        <v>9.7960493213517311E-2</v>
      </c>
      <c r="AD25" s="5">
        <v>0.96607377807122652</v>
      </c>
    </row>
    <row r="26" spans="1:30">
      <c r="A26">
        <v>25</v>
      </c>
      <c r="B26">
        <v>25</v>
      </c>
      <c r="C26">
        <v>980043</v>
      </c>
      <c r="D26" s="2">
        <v>41640.665988425928</v>
      </c>
      <c r="E26">
        <v>71.88</v>
      </c>
      <c r="F26">
        <v>35.94</v>
      </c>
      <c r="G26">
        <v>-135</v>
      </c>
      <c r="H26">
        <v>-90.2</v>
      </c>
      <c r="I26">
        <f t="shared" si="0"/>
        <v>12.5</v>
      </c>
      <c r="J26">
        <v>-168.53</v>
      </c>
      <c r="K26">
        <v>-16.315000000000001</v>
      </c>
      <c r="L26">
        <v>-34.53</v>
      </c>
      <c r="M26">
        <f t="shared" si="1"/>
        <v>0</v>
      </c>
      <c r="N26" t="s">
        <v>72</v>
      </c>
      <c r="O26">
        <v>32</v>
      </c>
      <c r="P26">
        <v>345000</v>
      </c>
      <c r="Q26">
        <v>1840</v>
      </c>
      <c r="R26">
        <v>374</v>
      </c>
      <c r="S26">
        <v>109</v>
      </c>
      <c r="T26" s="5">
        <v>7.7426304343923844</v>
      </c>
      <c r="U26" s="5">
        <v>0.32570151133083869</v>
      </c>
      <c r="V26" s="5">
        <v>-90.176767149292829</v>
      </c>
      <c r="W26" s="5">
        <v>2.470857210595015E-2</v>
      </c>
      <c r="X26" s="5">
        <v>1.2544487652393379</v>
      </c>
      <c r="Y26" s="5">
        <v>6.8668322359331083E-2</v>
      </c>
      <c r="Z26" s="5">
        <v>4.8930391675700902</v>
      </c>
      <c r="AA26" s="5">
        <v>0.23341523646557785</v>
      </c>
      <c r="AB26" s="5">
        <v>0.70766567249527934</v>
      </c>
      <c r="AC26" s="5">
        <v>0.10248963447269546</v>
      </c>
      <c r="AD26" s="5">
        <v>1.0221456346493141</v>
      </c>
    </row>
    <row r="27" spans="1:30">
      <c r="A27">
        <v>26</v>
      </c>
      <c r="B27">
        <v>26</v>
      </c>
      <c r="C27">
        <v>980043</v>
      </c>
      <c r="D27" s="2">
        <v>41640.687369675928</v>
      </c>
      <c r="E27">
        <v>71.88</v>
      </c>
      <c r="F27">
        <v>35.94</v>
      </c>
      <c r="G27">
        <v>-135</v>
      </c>
      <c r="H27">
        <v>-90.2</v>
      </c>
      <c r="I27">
        <f t="shared" si="0"/>
        <v>12.5</v>
      </c>
      <c r="J27">
        <v>-168.23</v>
      </c>
      <c r="K27">
        <v>-16.315000000000001</v>
      </c>
      <c r="L27">
        <v>-34.53</v>
      </c>
      <c r="M27">
        <f t="shared" si="1"/>
        <v>0</v>
      </c>
      <c r="N27" t="s">
        <v>72</v>
      </c>
      <c r="O27">
        <v>32</v>
      </c>
      <c r="P27">
        <v>345000</v>
      </c>
      <c r="Q27">
        <v>1840</v>
      </c>
      <c r="R27">
        <v>432</v>
      </c>
      <c r="S27">
        <v>117</v>
      </c>
      <c r="T27" s="5">
        <v>8.1077030903985268</v>
      </c>
      <c r="U27" s="5">
        <v>0.25845793679457491</v>
      </c>
      <c r="V27" s="5">
        <v>-90.109738734874938</v>
      </c>
      <c r="W27" s="5">
        <v>1.4975982887685554E-2</v>
      </c>
      <c r="X27" s="5">
        <v>1.0378775035512131</v>
      </c>
      <c r="Y27" s="5">
        <v>3.8309042218899733E-2</v>
      </c>
      <c r="Z27" s="5">
        <v>4.4473342702025871</v>
      </c>
      <c r="AA27" s="5">
        <v>0.1407040083142044</v>
      </c>
      <c r="AB27" s="5">
        <v>0.53667519878451542</v>
      </c>
      <c r="AC27" s="5">
        <v>6.8348644484187662E-2</v>
      </c>
      <c r="AD27" s="5">
        <v>0.86006625394076475</v>
      </c>
    </row>
    <row r="28" spans="1:30">
      <c r="A28">
        <v>27</v>
      </c>
      <c r="B28">
        <v>27</v>
      </c>
      <c r="C28">
        <v>980043</v>
      </c>
      <c r="D28" s="2">
        <v>41640.70880925926</v>
      </c>
      <c r="E28">
        <v>71.88</v>
      </c>
      <c r="F28">
        <v>35.94</v>
      </c>
      <c r="G28">
        <v>-135</v>
      </c>
      <c r="H28">
        <v>-90.2</v>
      </c>
      <c r="I28">
        <f t="shared" si="0"/>
        <v>12.5</v>
      </c>
      <c r="J28">
        <v>-167.93</v>
      </c>
      <c r="K28">
        <v>-16.315000000000001</v>
      </c>
      <c r="L28">
        <v>-34.53</v>
      </c>
      <c r="M28">
        <f t="shared" si="1"/>
        <v>0</v>
      </c>
      <c r="N28" t="s">
        <v>72</v>
      </c>
      <c r="O28">
        <v>32</v>
      </c>
      <c r="P28">
        <v>345000</v>
      </c>
      <c r="Q28">
        <v>1645</v>
      </c>
      <c r="R28">
        <v>471</v>
      </c>
      <c r="S28">
        <v>127</v>
      </c>
      <c r="T28" s="5">
        <v>9.2696274833378638</v>
      </c>
      <c r="U28" s="5">
        <v>0.2712142448819933</v>
      </c>
      <c r="V28" s="5">
        <v>-90.109018677688567</v>
      </c>
      <c r="W28" s="5">
        <v>1.5678166668388498E-2</v>
      </c>
      <c r="X28" s="5">
        <v>1.167920015522119</v>
      </c>
      <c r="Y28" s="5">
        <v>4.1938826972527467E-2</v>
      </c>
      <c r="Z28" s="5">
        <v>4.870848890356509</v>
      </c>
      <c r="AA28" s="5">
        <v>0.16399025300342118</v>
      </c>
      <c r="AB28" s="5">
        <v>0.64295119008846358</v>
      </c>
      <c r="AC28" s="5">
        <v>7.8443304857558779E-2</v>
      </c>
      <c r="AD28" s="5">
        <v>0.83360357836128451</v>
      </c>
    </row>
    <row r="29" spans="1:30">
      <c r="A29">
        <v>28</v>
      </c>
      <c r="B29">
        <v>28</v>
      </c>
      <c r="C29">
        <v>980043</v>
      </c>
      <c r="D29" s="2">
        <v>41640.727950925924</v>
      </c>
      <c r="E29">
        <v>71.88</v>
      </c>
      <c r="F29">
        <v>35.94</v>
      </c>
      <c r="G29">
        <v>-135</v>
      </c>
      <c r="H29">
        <v>-90.2</v>
      </c>
      <c r="I29">
        <f t="shared" si="0"/>
        <v>12.5</v>
      </c>
      <c r="J29">
        <v>-167.63</v>
      </c>
      <c r="K29">
        <v>-16.315000000000001</v>
      </c>
      <c r="L29">
        <v>-34.53</v>
      </c>
      <c r="M29">
        <f t="shared" si="1"/>
        <v>0</v>
      </c>
      <c r="N29" t="s">
        <v>72</v>
      </c>
      <c r="O29">
        <v>32</v>
      </c>
      <c r="P29">
        <v>345000</v>
      </c>
      <c r="Q29">
        <v>1604</v>
      </c>
      <c r="R29">
        <v>456</v>
      </c>
      <c r="S29">
        <v>113</v>
      </c>
      <c r="T29" s="5">
        <v>8.5510836117105349</v>
      </c>
      <c r="U29" s="5">
        <v>0.38398338192358428</v>
      </c>
      <c r="V29" s="5">
        <v>-90.020358909642383</v>
      </c>
      <c r="W29" s="5">
        <v>2.0795903837425179E-2</v>
      </c>
      <c r="X29" s="5">
        <v>1.0407197367926591</v>
      </c>
      <c r="Y29" s="5">
        <v>5.4170924027277946E-2</v>
      </c>
      <c r="Z29" s="5">
        <v>4.3672209462655989</v>
      </c>
      <c r="AA29" s="5">
        <v>0.19298315211849087</v>
      </c>
      <c r="AB29" s="5">
        <v>0.62334594926071463</v>
      </c>
      <c r="AC29" s="5">
        <v>0.10266038174175986</v>
      </c>
      <c r="AD29" s="5">
        <v>1.239795416409001</v>
      </c>
    </row>
    <row r="30" spans="1:30">
      <c r="A30">
        <v>29</v>
      </c>
      <c r="B30">
        <v>29</v>
      </c>
      <c r="C30">
        <v>980043</v>
      </c>
      <c r="D30" s="2">
        <v>41640.746609374997</v>
      </c>
      <c r="E30">
        <v>71.88</v>
      </c>
      <c r="F30">
        <v>35.94</v>
      </c>
      <c r="G30">
        <v>-135</v>
      </c>
      <c r="H30">
        <v>-90.2</v>
      </c>
      <c r="I30">
        <f t="shared" si="0"/>
        <v>12.5</v>
      </c>
      <c r="J30">
        <v>-167.33</v>
      </c>
      <c r="K30">
        <v>-16.315000000000001</v>
      </c>
      <c r="L30">
        <v>-34.53</v>
      </c>
      <c r="M30">
        <f t="shared" si="1"/>
        <v>0</v>
      </c>
      <c r="N30" t="s">
        <v>72</v>
      </c>
      <c r="O30">
        <v>32</v>
      </c>
      <c r="P30">
        <v>345000</v>
      </c>
      <c r="Q30">
        <v>1597</v>
      </c>
      <c r="R30">
        <v>516</v>
      </c>
      <c r="S30">
        <v>133</v>
      </c>
      <c r="T30" s="5">
        <v>10.227381788364413</v>
      </c>
      <c r="U30" s="5">
        <v>0.38887380393374243</v>
      </c>
      <c r="V30" s="5">
        <v>-90.050061626362591</v>
      </c>
      <c r="W30" s="5">
        <v>1.9951202339610528E-2</v>
      </c>
      <c r="X30" s="5">
        <v>1.1555329766971929</v>
      </c>
      <c r="Y30" s="5">
        <v>5.3465700117168974E-2</v>
      </c>
      <c r="Z30" s="5">
        <v>5.1162811442144926</v>
      </c>
      <c r="AA30" s="5">
        <v>0.22127066995926711</v>
      </c>
      <c r="AB30" s="5">
        <v>0.58753297673475635</v>
      </c>
      <c r="AC30" s="5">
        <v>0.11176553450077631</v>
      </c>
      <c r="AD30" s="5">
        <v>1.1544290045499026</v>
      </c>
    </row>
    <row r="31" spans="1:30">
      <c r="A31">
        <v>30</v>
      </c>
      <c r="B31">
        <v>4</v>
      </c>
      <c r="C31">
        <v>980043</v>
      </c>
      <c r="D31" s="2">
        <v>41640.771249189813</v>
      </c>
      <c r="E31">
        <v>71.88</v>
      </c>
      <c r="F31">
        <v>35.94</v>
      </c>
      <c r="G31">
        <v>-135</v>
      </c>
      <c r="H31">
        <v>-90.2</v>
      </c>
      <c r="I31">
        <f t="shared" si="0"/>
        <v>12.5</v>
      </c>
      <c r="J31">
        <v>-168.69</v>
      </c>
      <c r="K31">
        <v>-15.97</v>
      </c>
      <c r="L31">
        <v>-5.1150000000000002</v>
      </c>
      <c r="M31">
        <f t="shared" si="1"/>
        <v>0</v>
      </c>
      <c r="N31" t="s">
        <v>72</v>
      </c>
      <c r="O31">
        <v>32</v>
      </c>
      <c r="P31">
        <v>220000</v>
      </c>
      <c r="Q31">
        <v>1010</v>
      </c>
      <c r="R31">
        <v>334</v>
      </c>
      <c r="S31">
        <v>88</v>
      </c>
      <c r="T31" s="5">
        <v>11.256292550684945</v>
      </c>
      <c r="U31" s="5">
        <v>0.45483899076566325</v>
      </c>
      <c r="V31" s="5">
        <v>-90.102345722537564</v>
      </c>
      <c r="W31" s="5">
        <v>2.0004222078744183E-2</v>
      </c>
      <c r="X31" s="5">
        <v>1.1025800906685501</v>
      </c>
      <c r="Y31" s="5">
        <v>5.1305042236569676E-2</v>
      </c>
      <c r="Z31" s="5">
        <v>5.0486740471288556</v>
      </c>
      <c r="AA31" s="5">
        <v>0.25037198266193034</v>
      </c>
      <c r="AB31" s="5">
        <v>0.36920595574611337</v>
      </c>
      <c r="AC31" s="5">
        <v>0.11847364642327712</v>
      </c>
      <c r="AD31" s="5">
        <v>1.0870335481422995</v>
      </c>
    </row>
    <row r="32" spans="1:30">
      <c r="A32">
        <v>31</v>
      </c>
      <c r="B32">
        <v>6</v>
      </c>
      <c r="C32">
        <v>980043</v>
      </c>
      <c r="D32" s="2">
        <v>41640.783071296297</v>
      </c>
      <c r="E32">
        <v>71.88</v>
      </c>
      <c r="F32">
        <v>35.94</v>
      </c>
      <c r="G32">
        <v>-135</v>
      </c>
      <c r="H32">
        <v>-90.2</v>
      </c>
      <c r="I32">
        <f t="shared" si="0"/>
        <v>12.5</v>
      </c>
      <c r="J32">
        <v>-168.81899999999999</v>
      </c>
      <c r="K32">
        <v>-16.315000000000001</v>
      </c>
      <c r="L32">
        <v>-24.94</v>
      </c>
      <c r="M32">
        <f t="shared" si="1"/>
        <v>0</v>
      </c>
      <c r="N32" t="s">
        <v>72</v>
      </c>
      <c r="O32">
        <v>32</v>
      </c>
      <c r="P32">
        <v>220000</v>
      </c>
      <c r="Q32">
        <v>1010</v>
      </c>
      <c r="R32">
        <v>281</v>
      </c>
      <c r="S32">
        <v>76</v>
      </c>
      <c r="T32" s="5">
        <v>9.6688676524709489</v>
      </c>
      <c r="U32" s="5">
        <v>0.42369465726232819</v>
      </c>
      <c r="V32" s="5">
        <v>-90.126597198380693</v>
      </c>
      <c r="W32" s="5">
        <v>2.2920235679304825E-2</v>
      </c>
      <c r="X32" s="5">
        <v>1.1641123428058266</v>
      </c>
      <c r="Y32" s="5">
        <v>6.0812272040537067E-2</v>
      </c>
      <c r="Z32" s="5">
        <v>4.9279288588152355</v>
      </c>
      <c r="AA32" s="5">
        <v>0.25629490616577083</v>
      </c>
      <c r="AB32" s="5">
        <v>0.34951773974765799</v>
      </c>
      <c r="AC32" s="5">
        <v>0.11663019812486601</v>
      </c>
      <c r="AD32" s="5">
        <v>1.0475800605842336</v>
      </c>
    </row>
    <row r="33" spans="1:30">
      <c r="A33">
        <v>32</v>
      </c>
      <c r="B33">
        <v>8</v>
      </c>
      <c r="C33">
        <v>980043</v>
      </c>
      <c r="D33" s="2">
        <v>41640.794867939818</v>
      </c>
      <c r="E33">
        <v>71.88</v>
      </c>
      <c r="F33">
        <v>35.94</v>
      </c>
      <c r="G33">
        <v>-135</v>
      </c>
      <c r="H33">
        <v>-90.2</v>
      </c>
      <c r="I33">
        <f t="shared" si="0"/>
        <v>12.5</v>
      </c>
      <c r="J33">
        <v>-168.608</v>
      </c>
      <c r="K33">
        <v>-16.32</v>
      </c>
      <c r="L33">
        <v>-43.54</v>
      </c>
      <c r="M33">
        <f t="shared" si="1"/>
        <v>0</v>
      </c>
      <c r="N33" t="s">
        <v>72</v>
      </c>
      <c r="O33">
        <v>32</v>
      </c>
      <c r="P33">
        <v>220000</v>
      </c>
      <c r="Q33">
        <v>1013</v>
      </c>
      <c r="R33">
        <v>380</v>
      </c>
      <c r="S33">
        <v>82</v>
      </c>
      <c r="T33" s="5">
        <v>12.458832221965929</v>
      </c>
      <c r="U33" s="5">
        <v>0.4506481836276518</v>
      </c>
      <c r="V33" s="5">
        <v>-90.075274742682069</v>
      </c>
      <c r="W33" s="5">
        <v>1.6292120595323364E-2</v>
      </c>
      <c r="X33" s="5">
        <v>1.0337415669527314</v>
      </c>
      <c r="Y33" s="5">
        <v>4.1524499529660155E-2</v>
      </c>
      <c r="Z33" s="5">
        <v>4.6763272846924302</v>
      </c>
      <c r="AA33" s="5">
        <v>0.21763605999409441</v>
      </c>
      <c r="AB33" s="5">
        <v>0.45177652009371411</v>
      </c>
      <c r="AC33" s="5">
        <v>0.10718246242027292</v>
      </c>
      <c r="AD33" s="5">
        <v>1.0554668023574125</v>
      </c>
    </row>
    <row r="34" spans="1:30">
      <c r="A34">
        <v>33</v>
      </c>
      <c r="B34">
        <v>19</v>
      </c>
      <c r="C34">
        <v>980043</v>
      </c>
      <c r="D34" s="2">
        <v>41640.80670335648</v>
      </c>
      <c r="E34">
        <v>71.88</v>
      </c>
      <c r="F34">
        <v>35.94</v>
      </c>
      <c r="G34">
        <v>-135</v>
      </c>
      <c r="H34">
        <v>-90.2</v>
      </c>
      <c r="I34">
        <f t="shared" si="0"/>
        <v>12.5</v>
      </c>
      <c r="J34">
        <v>-166.25800000000001</v>
      </c>
      <c r="K34">
        <v>-16.32</v>
      </c>
      <c r="L34">
        <v>-43.54</v>
      </c>
      <c r="M34">
        <f t="shared" si="1"/>
        <v>0</v>
      </c>
      <c r="N34" t="s">
        <v>72</v>
      </c>
      <c r="O34">
        <v>32</v>
      </c>
      <c r="P34">
        <v>220000</v>
      </c>
      <c r="Q34">
        <v>1035</v>
      </c>
      <c r="R34">
        <v>264</v>
      </c>
      <c r="S34">
        <v>87</v>
      </c>
      <c r="T34" s="5">
        <v>8.5055305593936179</v>
      </c>
      <c r="U34" s="5">
        <v>0.45612606926347649</v>
      </c>
      <c r="V34" s="5">
        <v>-90.056618981542556</v>
      </c>
      <c r="W34" s="5">
        <v>3.0521250794715696E-2</v>
      </c>
      <c r="X34" s="5">
        <v>1.2166380787232698</v>
      </c>
      <c r="Y34" s="5">
        <v>8.3653031097778816E-2</v>
      </c>
      <c r="Z34" s="5">
        <v>5.6731868920370419</v>
      </c>
      <c r="AA34" s="5">
        <v>0.29417642793188209</v>
      </c>
      <c r="AB34" s="5">
        <v>0.4881931014567184</v>
      </c>
      <c r="AC34" s="5">
        <v>0.14521222397537981</v>
      </c>
      <c r="AD34" s="5">
        <v>1.098219670669585</v>
      </c>
    </row>
    <row r="35" spans="1:30">
      <c r="A35">
        <v>34</v>
      </c>
      <c r="B35">
        <v>17</v>
      </c>
      <c r="C35">
        <v>980043</v>
      </c>
      <c r="D35" s="2">
        <v>41640.818835995371</v>
      </c>
      <c r="E35">
        <v>71.88</v>
      </c>
      <c r="F35">
        <v>35.94</v>
      </c>
      <c r="G35">
        <v>-135</v>
      </c>
      <c r="H35">
        <v>-90.2</v>
      </c>
      <c r="I35">
        <f t="shared" si="0"/>
        <v>12.5</v>
      </c>
      <c r="J35">
        <v>-166.46899999999999</v>
      </c>
      <c r="K35">
        <v>-16.315000000000001</v>
      </c>
      <c r="L35">
        <v>-24.94</v>
      </c>
      <c r="M35">
        <f t="shared" si="1"/>
        <v>0</v>
      </c>
      <c r="N35" t="s">
        <v>72</v>
      </c>
      <c r="O35">
        <v>32</v>
      </c>
      <c r="P35">
        <v>220000</v>
      </c>
      <c r="Q35">
        <v>1038</v>
      </c>
      <c r="R35">
        <v>309</v>
      </c>
      <c r="S35">
        <v>82</v>
      </c>
      <c r="T35" s="5">
        <v>10.445476923305101</v>
      </c>
      <c r="U35" s="5">
        <v>0.40259632583792426</v>
      </c>
      <c r="V35" s="5">
        <v>-90.084580803928048</v>
      </c>
      <c r="W35" s="5">
        <v>2.0364129744931993E-2</v>
      </c>
      <c r="X35" s="5">
        <v>1.1625438503584165</v>
      </c>
      <c r="Y35" s="5">
        <v>5.440497495393188E-2</v>
      </c>
      <c r="Z35" s="5">
        <v>5.0216681060261896</v>
      </c>
      <c r="AA35" s="5">
        <v>0.23303432176375774</v>
      </c>
      <c r="AB35" s="5">
        <v>0.56342624062218183</v>
      </c>
      <c r="AC35" s="5">
        <v>0.1142267916697603</v>
      </c>
      <c r="AD35" s="5">
        <v>0.95626586747289333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700"/>
  <sheetViews>
    <sheetView topLeftCell="A1453" workbookViewId="0">
      <selection activeCell="N1181" sqref="N1181"/>
    </sheetView>
  </sheetViews>
  <sheetFormatPr defaultRowHeight="15"/>
  <sheetData>
    <row r="1" spans="1:2">
      <c r="A1" t="s">
        <v>91</v>
      </c>
      <c r="B1">
        <v>18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0</v>
      </c>
    </row>
    <row r="18" spans="1:10">
      <c r="A18" t="s">
        <v>75</v>
      </c>
      <c r="B18" t="s">
        <v>54</v>
      </c>
      <c r="C18" t="s">
        <v>57</v>
      </c>
      <c r="D18" t="s">
        <v>74</v>
      </c>
      <c r="E18" t="s">
        <v>73</v>
      </c>
      <c r="F18" t="s">
        <v>116</v>
      </c>
    </row>
    <row r="19" spans="1:10">
      <c r="A19">
        <v>1</v>
      </c>
      <c r="B19">
        <v>-91.947999999999993</v>
      </c>
      <c r="C19">
        <v>525</v>
      </c>
      <c r="D19">
        <v>100000</v>
      </c>
      <c r="E19">
        <v>38</v>
      </c>
      <c r="F19" s="3">
        <v>48.620632242701063</v>
      </c>
      <c r="J19" t="s">
        <v>115</v>
      </c>
    </row>
    <row r="20" spans="1:10">
      <c r="A20">
        <v>2</v>
      </c>
      <c r="B20">
        <v>-91.838999999999999</v>
      </c>
      <c r="C20">
        <v>525</v>
      </c>
      <c r="D20">
        <v>100000</v>
      </c>
      <c r="E20">
        <v>43</v>
      </c>
      <c r="F20" s="3">
        <v>48.640487983011845</v>
      </c>
    </row>
    <row r="21" spans="1:10">
      <c r="A21">
        <v>3</v>
      </c>
      <c r="B21">
        <v>-91.724000000000004</v>
      </c>
      <c r="C21">
        <v>525</v>
      </c>
      <c r="D21">
        <v>100000</v>
      </c>
      <c r="E21">
        <v>34</v>
      </c>
      <c r="F21" s="3">
        <v>48.710045019919463</v>
      </c>
    </row>
    <row r="22" spans="1:10">
      <c r="A22">
        <v>4</v>
      </c>
      <c r="B22">
        <v>-91.611999999999995</v>
      </c>
      <c r="C22">
        <v>525</v>
      </c>
      <c r="D22">
        <v>100000</v>
      </c>
      <c r="E22">
        <v>40</v>
      </c>
      <c r="F22" s="3">
        <v>48.914999254637102</v>
      </c>
    </row>
    <row r="23" spans="1:10">
      <c r="A23">
        <v>5</v>
      </c>
      <c r="B23">
        <v>-91.5</v>
      </c>
      <c r="C23">
        <v>525</v>
      </c>
      <c r="D23">
        <v>100000</v>
      </c>
      <c r="E23">
        <v>48</v>
      </c>
      <c r="F23" s="3">
        <v>49.469343363395403</v>
      </c>
    </row>
    <row r="24" spans="1:10">
      <c r="A24">
        <v>6</v>
      </c>
      <c r="B24">
        <v>-91.394000000000005</v>
      </c>
      <c r="C24">
        <v>525</v>
      </c>
      <c r="D24">
        <v>100000</v>
      </c>
      <c r="E24">
        <v>51</v>
      </c>
      <c r="F24" s="3">
        <v>50.72036610846866</v>
      </c>
    </row>
    <row r="25" spans="1:10">
      <c r="A25">
        <v>7</v>
      </c>
      <c r="B25">
        <v>-91.281000000000006</v>
      </c>
      <c r="C25">
        <v>525</v>
      </c>
      <c r="D25">
        <v>100000</v>
      </c>
      <c r="E25">
        <v>66</v>
      </c>
      <c r="F25" s="3">
        <v>53.632742859285706</v>
      </c>
    </row>
    <row r="26" spans="1:10">
      <c r="A26">
        <v>8</v>
      </c>
      <c r="B26">
        <v>-91.165000000000006</v>
      </c>
      <c r="C26">
        <v>525</v>
      </c>
      <c r="D26">
        <v>100000</v>
      </c>
      <c r="E26">
        <v>71</v>
      </c>
      <c r="F26" s="3">
        <v>59.697277427874816</v>
      </c>
    </row>
    <row r="27" spans="1:10">
      <c r="A27">
        <v>9</v>
      </c>
      <c r="B27">
        <v>-91.049000000000007</v>
      </c>
      <c r="C27">
        <v>525</v>
      </c>
      <c r="D27">
        <v>100000</v>
      </c>
      <c r="E27">
        <v>75</v>
      </c>
      <c r="F27" s="3">
        <v>70.756415965865841</v>
      </c>
    </row>
    <row r="28" spans="1:10">
      <c r="A28">
        <v>10</v>
      </c>
      <c r="B28">
        <v>-90.933999999999997</v>
      </c>
      <c r="C28">
        <v>525</v>
      </c>
      <c r="D28">
        <v>100000</v>
      </c>
      <c r="E28">
        <v>92</v>
      </c>
      <c r="F28" s="3">
        <v>88.447727797083346</v>
      </c>
    </row>
    <row r="29" spans="1:10">
      <c r="A29">
        <v>11</v>
      </c>
      <c r="B29">
        <v>-90.823999999999998</v>
      </c>
      <c r="C29">
        <v>525</v>
      </c>
      <c r="D29">
        <v>100000</v>
      </c>
      <c r="E29">
        <v>108</v>
      </c>
      <c r="F29" s="3">
        <v>112.3211304345635</v>
      </c>
    </row>
    <row r="30" spans="1:10">
      <c r="A30">
        <v>12</v>
      </c>
      <c r="B30">
        <v>-90.709000000000003</v>
      </c>
      <c r="C30">
        <v>525</v>
      </c>
      <c r="D30">
        <v>100000</v>
      </c>
      <c r="E30">
        <v>128</v>
      </c>
      <c r="F30" s="3">
        <v>143.14586707584198</v>
      </c>
    </row>
    <row r="31" spans="1:10">
      <c r="A31">
        <v>13</v>
      </c>
      <c r="B31">
        <v>-90.594999999999999</v>
      </c>
      <c r="C31">
        <v>525</v>
      </c>
      <c r="D31">
        <v>100000</v>
      </c>
      <c r="E31">
        <v>178</v>
      </c>
      <c r="F31" s="3">
        <v>175.46355507452205</v>
      </c>
    </row>
    <row r="32" spans="1:10">
      <c r="A32">
        <v>14</v>
      </c>
      <c r="B32">
        <v>-90.486999999999995</v>
      </c>
      <c r="C32">
        <v>525</v>
      </c>
      <c r="D32">
        <v>100000</v>
      </c>
      <c r="E32">
        <v>194</v>
      </c>
      <c r="F32" s="3">
        <v>201.91025442228198</v>
      </c>
    </row>
    <row r="33" spans="1:6">
      <c r="A33">
        <v>15</v>
      </c>
      <c r="B33">
        <v>-90.372</v>
      </c>
      <c r="C33">
        <v>525</v>
      </c>
      <c r="D33">
        <v>100000</v>
      </c>
      <c r="E33">
        <v>224</v>
      </c>
      <c r="F33" s="3">
        <v>219.08918829630235</v>
      </c>
    </row>
    <row r="34" spans="1:6">
      <c r="A34">
        <v>16</v>
      </c>
      <c r="B34">
        <v>-90.256</v>
      </c>
      <c r="C34">
        <v>525</v>
      </c>
      <c r="D34">
        <v>100000</v>
      </c>
      <c r="E34">
        <v>233</v>
      </c>
      <c r="F34" s="3">
        <v>220.36072205782588</v>
      </c>
    </row>
    <row r="35" spans="1:6">
      <c r="A35">
        <v>17</v>
      </c>
      <c r="B35">
        <v>-90.14</v>
      </c>
      <c r="C35">
        <v>525</v>
      </c>
      <c r="D35">
        <v>100000</v>
      </c>
      <c r="E35">
        <v>221</v>
      </c>
      <c r="F35" s="3">
        <v>205.15380735054796</v>
      </c>
    </row>
    <row r="36" spans="1:6">
      <c r="A36">
        <v>18</v>
      </c>
      <c r="B36">
        <v>-90.025000000000006</v>
      </c>
      <c r="C36">
        <v>525</v>
      </c>
      <c r="D36">
        <v>100000</v>
      </c>
      <c r="E36">
        <v>181</v>
      </c>
      <c r="F36" s="3">
        <v>177.96744146781009</v>
      </c>
    </row>
    <row r="37" spans="1:6">
      <c r="A37">
        <v>19</v>
      </c>
      <c r="B37">
        <v>-89.918999999999997</v>
      </c>
      <c r="C37">
        <v>525</v>
      </c>
      <c r="D37">
        <v>100000</v>
      </c>
      <c r="E37">
        <v>143</v>
      </c>
      <c r="F37" s="3">
        <v>148.0531042366581</v>
      </c>
    </row>
    <row r="38" spans="1:6">
      <c r="A38">
        <v>20</v>
      </c>
      <c r="B38">
        <v>-89.805999999999997</v>
      </c>
      <c r="C38">
        <v>525</v>
      </c>
      <c r="D38">
        <v>100000</v>
      </c>
      <c r="E38">
        <v>93</v>
      </c>
      <c r="F38" s="3">
        <v>117.13137650074276</v>
      </c>
    </row>
    <row r="39" spans="1:6">
      <c r="A39">
        <v>21</v>
      </c>
      <c r="B39">
        <v>-89.691000000000003</v>
      </c>
      <c r="C39">
        <v>525</v>
      </c>
      <c r="D39">
        <v>100000</v>
      </c>
      <c r="E39">
        <v>103</v>
      </c>
      <c r="F39" s="3">
        <v>91.154948856921024</v>
      </c>
    </row>
    <row r="40" spans="1:6">
      <c r="A40">
        <v>22</v>
      </c>
      <c r="B40">
        <v>-89.576999999999998</v>
      </c>
      <c r="C40">
        <v>525</v>
      </c>
      <c r="D40">
        <v>100000</v>
      </c>
      <c r="E40">
        <v>80</v>
      </c>
      <c r="F40" s="3">
        <v>72.680984675902081</v>
      </c>
    </row>
    <row r="41" spans="1:6">
      <c r="A41">
        <v>23</v>
      </c>
      <c r="B41">
        <v>-89.457999999999998</v>
      </c>
      <c r="C41">
        <v>525</v>
      </c>
      <c r="D41">
        <v>100000</v>
      </c>
      <c r="E41">
        <v>58</v>
      </c>
      <c r="F41" s="3">
        <v>60.591574498683123</v>
      </c>
    </row>
    <row r="42" spans="1:6">
      <c r="A42">
        <v>24</v>
      </c>
      <c r="B42">
        <v>-89.341999999999999</v>
      </c>
      <c r="C42">
        <v>525</v>
      </c>
      <c r="D42">
        <v>100000</v>
      </c>
      <c r="E42">
        <v>60</v>
      </c>
      <c r="F42" s="3">
        <v>54.095249889353369</v>
      </c>
    </row>
    <row r="43" spans="1:6">
      <c r="A43">
        <v>25</v>
      </c>
      <c r="B43">
        <v>-89.234999999999999</v>
      </c>
      <c r="C43">
        <v>525</v>
      </c>
      <c r="D43">
        <v>100000</v>
      </c>
      <c r="E43">
        <v>56</v>
      </c>
      <c r="F43" s="3">
        <v>51.052455917070802</v>
      </c>
    </row>
    <row r="44" spans="1:6">
      <c r="A44">
        <v>26</v>
      </c>
      <c r="B44">
        <v>-89.13</v>
      </c>
      <c r="C44">
        <v>525</v>
      </c>
      <c r="D44">
        <v>100000</v>
      </c>
      <c r="E44">
        <v>64</v>
      </c>
      <c r="F44" s="3">
        <v>49.627468315934479</v>
      </c>
    </row>
    <row r="45" spans="1:6">
      <c r="A45">
        <v>27</v>
      </c>
      <c r="B45">
        <v>-89.016000000000005</v>
      </c>
      <c r="C45">
        <v>525</v>
      </c>
      <c r="D45">
        <v>100000</v>
      </c>
      <c r="E45">
        <v>56</v>
      </c>
      <c r="F45" s="3">
        <v>48.969626650924518</v>
      </c>
    </row>
    <row r="46" spans="1:6">
      <c r="A46">
        <v>28</v>
      </c>
      <c r="B46">
        <v>-88.896000000000001</v>
      </c>
      <c r="C46">
        <v>525</v>
      </c>
      <c r="D46">
        <v>100000</v>
      </c>
      <c r="E46">
        <v>49</v>
      </c>
      <c r="F46" s="3">
        <v>48.719920398589629</v>
      </c>
    </row>
    <row r="47" spans="1:6">
      <c r="A47">
        <v>29</v>
      </c>
      <c r="B47">
        <v>-88.790999999999997</v>
      </c>
      <c r="C47">
        <v>525</v>
      </c>
      <c r="D47">
        <v>100000</v>
      </c>
      <c r="E47">
        <v>47</v>
      </c>
      <c r="F47" s="3">
        <v>48.647164049334556</v>
      </c>
    </row>
    <row r="48" spans="1:6">
      <c r="A48">
        <v>30</v>
      </c>
      <c r="B48">
        <v>-88.671999999999997</v>
      </c>
      <c r="C48">
        <v>525</v>
      </c>
      <c r="D48">
        <v>100000</v>
      </c>
      <c r="E48">
        <v>50</v>
      </c>
      <c r="F48" s="3">
        <v>48.621531074293507</v>
      </c>
    </row>
    <row r="49" spans="1:6">
      <c r="A49">
        <v>31</v>
      </c>
      <c r="B49">
        <v>-88.56</v>
      </c>
      <c r="C49">
        <v>525</v>
      </c>
      <c r="D49">
        <v>100000</v>
      </c>
      <c r="E49">
        <v>50</v>
      </c>
      <c r="F49" s="3">
        <v>48.615141349757295</v>
      </c>
    </row>
    <row r="50" spans="1:6">
      <c r="A50">
        <v>32</v>
      </c>
      <c r="B50">
        <v>-88.451999999999998</v>
      </c>
      <c r="C50">
        <v>525</v>
      </c>
      <c r="D50">
        <v>100000</v>
      </c>
      <c r="E50">
        <v>63</v>
      </c>
      <c r="F50" s="3">
        <v>48.613559501305481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13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14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0</v>
      </c>
    </row>
    <row r="68" spans="1:10">
      <c r="A68" t="s">
        <v>75</v>
      </c>
      <c r="B68" t="s">
        <v>54</v>
      </c>
      <c r="C68" t="s">
        <v>57</v>
      </c>
      <c r="D68" t="s">
        <v>74</v>
      </c>
      <c r="E68" t="s">
        <v>73</v>
      </c>
      <c r="F68" t="s">
        <v>116</v>
      </c>
    </row>
    <row r="69" spans="1:10">
      <c r="A69">
        <v>1</v>
      </c>
      <c r="B69">
        <v>-91.947999999999993</v>
      </c>
      <c r="C69">
        <v>529</v>
      </c>
      <c r="D69">
        <v>100578</v>
      </c>
      <c r="E69">
        <v>45</v>
      </c>
      <c r="F69" s="3">
        <v>48.684399568281478</v>
      </c>
      <c r="J69" t="s">
        <v>129</v>
      </c>
    </row>
    <row r="70" spans="1:10">
      <c r="A70">
        <v>2</v>
      </c>
      <c r="B70">
        <v>-91.838999999999999</v>
      </c>
      <c r="C70">
        <v>529</v>
      </c>
      <c r="D70">
        <v>100578</v>
      </c>
      <c r="E70">
        <v>39</v>
      </c>
      <c r="F70" s="3">
        <v>48.692762012299987</v>
      </c>
    </row>
    <row r="71" spans="1:10">
      <c r="A71">
        <v>3</v>
      </c>
      <c r="B71">
        <v>-91.724000000000004</v>
      </c>
      <c r="C71">
        <v>529</v>
      </c>
      <c r="D71">
        <v>100578</v>
      </c>
      <c r="E71">
        <v>34</v>
      </c>
      <c r="F71" s="3">
        <v>48.725257864724263</v>
      </c>
    </row>
    <row r="72" spans="1:10">
      <c r="A72">
        <v>4</v>
      </c>
      <c r="B72">
        <v>-91.611999999999995</v>
      </c>
      <c r="C72">
        <v>529</v>
      </c>
      <c r="D72">
        <v>100578</v>
      </c>
      <c r="E72">
        <v>54</v>
      </c>
      <c r="F72" s="3">
        <v>48.831012072030205</v>
      </c>
    </row>
    <row r="73" spans="1:10">
      <c r="A73">
        <v>5</v>
      </c>
      <c r="B73">
        <v>-91.5</v>
      </c>
      <c r="C73">
        <v>529</v>
      </c>
      <c r="D73">
        <v>100578</v>
      </c>
      <c r="E73">
        <v>53</v>
      </c>
      <c r="F73" s="3">
        <v>49.145424186875339</v>
      </c>
    </row>
    <row r="74" spans="1:10">
      <c r="A74">
        <v>6</v>
      </c>
      <c r="B74">
        <v>-91.394000000000005</v>
      </c>
      <c r="C74">
        <v>529</v>
      </c>
      <c r="D74">
        <v>100578</v>
      </c>
      <c r="E74">
        <v>33</v>
      </c>
      <c r="F74" s="3">
        <v>49.920034803465406</v>
      </c>
    </row>
    <row r="75" spans="1:10">
      <c r="A75">
        <v>7</v>
      </c>
      <c r="B75">
        <v>-91.281000000000006</v>
      </c>
      <c r="C75">
        <v>529</v>
      </c>
      <c r="D75">
        <v>100578</v>
      </c>
      <c r="E75">
        <v>54</v>
      </c>
      <c r="F75" s="3">
        <v>51.88544440950951</v>
      </c>
    </row>
    <row r="76" spans="1:10">
      <c r="A76">
        <v>8</v>
      </c>
      <c r="B76">
        <v>-91.165000000000006</v>
      </c>
      <c r="C76">
        <v>529</v>
      </c>
      <c r="D76">
        <v>100578</v>
      </c>
      <c r="E76">
        <v>62</v>
      </c>
      <c r="F76" s="3">
        <v>56.345653257642667</v>
      </c>
    </row>
    <row r="77" spans="1:10">
      <c r="A77">
        <v>9</v>
      </c>
      <c r="B77">
        <v>-91.049000000000007</v>
      </c>
      <c r="C77">
        <v>529</v>
      </c>
      <c r="D77">
        <v>100578</v>
      </c>
      <c r="E77">
        <v>75</v>
      </c>
      <c r="F77" s="3">
        <v>65.189195547290055</v>
      </c>
    </row>
    <row r="78" spans="1:10">
      <c r="A78">
        <v>10</v>
      </c>
      <c r="B78">
        <v>-90.933999999999997</v>
      </c>
      <c r="C78">
        <v>529</v>
      </c>
      <c r="D78">
        <v>100578</v>
      </c>
      <c r="E78">
        <v>87</v>
      </c>
      <c r="F78" s="3">
        <v>80.528081207850221</v>
      </c>
    </row>
    <row r="79" spans="1:10">
      <c r="A79">
        <v>11</v>
      </c>
      <c r="B79">
        <v>-90.823999999999998</v>
      </c>
      <c r="C79">
        <v>529</v>
      </c>
      <c r="D79">
        <v>100578</v>
      </c>
      <c r="E79">
        <v>104</v>
      </c>
      <c r="F79" s="3">
        <v>102.8977810265316</v>
      </c>
    </row>
    <row r="80" spans="1:10">
      <c r="A80">
        <v>12</v>
      </c>
      <c r="B80">
        <v>-90.709000000000003</v>
      </c>
      <c r="C80">
        <v>529</v>
      </c>
      <c r="D80">
        <v>100578</v>
      </c>
      <c r="E80">
        <v>145</v>
      </c>
      <c r="F80" s="3">
        <v>134.16706372087913</v>
      </c>
    </row>
    <row r="81" spans="1:6">
      <c r="A81">
        <v>13</v>
      </c>
      <c r="B81">
        <v>-90.594999999999999</v>
      </c>
      <c r="C81">
        <v>529</v>
      </c>
      <c r="D81">
        <v>100578</v>
      </c>
      <c r="E81">
        <v>144</v>
      </c>
      <c r="F81" s="3">
        <v>169.94720148206824</v>
      </c>
    </row>
    <row r="82" spans="1:6">
      <c r="A82">
        <v>14</v>
      </c>
      <c r="B82">
        <v>-90.486999999999995</v>
      </c>
      <c r="C82">
        <v>529</v>
      </c>
      <c r="D82">
        <v>100578</v>
      </c>
      <c r="E82">
        <v>202</v>
      </c>
      <c r="F82" s="3">
        <v>202.49669159138787</v>
      </c>
    </row>
    <row r="83" spans="1:6">
      <c r="A83">
        <v>15</v>
      </c>
      <c r="B83">
        <v>-90.372</v>
      </c>
      <c r="C83">
        <v>529</v>
      </c>
      <c r="D83">
        <v>100578</v>
      </c>
      <c r="E83">
        <v>218</v>
      </c>
      <c r="F83" s="3">
        <v>227.96302101375957</v>
      </c>
    </row>
    <row r="84" spans="1:6">
      <c r="A84">
        <v>16</v>
      </c>
      <c r="B84">
        <v>-90.256</v>
      </c>
      <c r="C84">
        <v>529</v>
      </c>
      <c r="D84">
        <v>100578</v>
      </c>
      <c r="E84">
        <v>251</v>
      </c>
      <c r="F84" s="3">
        <v>237.16958239582669</v>
      </c>
    </row>
    <row r="85" spans="1:6">
      <c r="A85">
        <v>17</v>
      </c>
      <c r="B85">
        <v>-90.14</v>
      </c>
      <c r="C85">
        <v>529</v>
      </c>
      <c r="D85">
        <v>100578</v>
      </c>
      <c r="E85">
        <v>246</v>
      </c>
      <c r="F85" s="3">
        <v>227.1121106370974</v>
      </c>
    </row>
    <row r="86" spans="1:6">
      <c r="A86">
        <v>18</v>
      </c>
      <c r="B86">
        <v>-90.025000000000006</v>
      </c>
      <c r="C86">
        <v>529</v>
      </c>
      <c r="D86">
        <v>100578</v>
      </c>
      <c r="E86">
        <v>199</v>
      </c>
      <c r="F86" s="3">
        <v>201.04632261920921</v>
      </c>
    </row>
    <row r="87" spans="1:6">
      <c r="A87">
        <v>19</v>
      </c>
      <c r="B87">
        <v>-89.918999999999997</v>
      </c>
      <c r="C87">
        <v>529</v>
      </c>
      <c r="D87">
        <v>100578</v>
      </c>
      <c r="E87">
        <v>187</v>
      </c>
      <c r="F87" s="3">
        <v>168.90976611729351</v>
      </c>
    </row>
    <row r="88" spans="1:6">
      <c r="A88">
        <v>20</v>
      </c>
      <c r="B88">
        <v>-89.805999999999997</v>
      </c>
      <c r="C88">
        <v>529</v>
      </c>
      <c r="D88">
        <v>100578</v>
      </c>
      <c r="E88">
        <v>120</v>
      </c>
      <c r="F88" s="3">
        <v>133.48957209101906</v>
      </c>
    </row>
    <row r="89" spans="1:6">
      <c r="A89">
        <v>21</v>
      </c>
      <c r="B89">
        <v>-89.691000000000003</v>
      </c>
      <c r="C89">
        <v>529</v>
      </c>
      <c r="D89">
        <v>100578</v>
      </c>
      <c r="E89">
        <v>96</v>
      </c>
      <c r="F89" s="3">
        <v>102.35920966985957</v>
      </c>
    </row>
    <row r="90" spans="1:6">
      <c r="A90">
        <v>22</v>
      </c>
      <c r="B90">
        <v>-89.576999999999998</v>
      </c>
      <c r="C90">
        <v>529</v>
      </c>
      <c r="D90">
        <v>100578</v>
      </c>
      <c r="E90">
        <v>67</v>
      </c>
      <c r="F90" s="3">
        <v>79.490679054087224</v>
      </c>
    </row>
    <row r="91" spans="1:6">
      <c r="A91">
        <v>23</v>
      </c>
      <c r="B91">
        <v>-89.457999999999998</v>
      </c>
      <c r="C91">
        <v>529</v>
      </c>
      <c r="D91">
        <v>100578</v>
      </c>
      <c r="E91">
        <v>66</v>
      </c>
      <c r="F91" s="3">
        <v>64.171424407874241</v>
      </c>
    </row>
    <row r="92" spans="1:6">
      <c r="A92">
        <v>24</v>
      </c>
      <c r="B92">
        <v>-89.341999999999999</v>
      </c>
      <c r="C92">
        <v>529</v>
      </c>
      <c r="D92">
        <v>100578</v>
      </c>
      <c r="E92">
        <v>72</v>
      </c>
      <c r="F92" s="3">
        <v>55.806703246133701</v>
      </c>
    </row>
    <row r="93" spans="1:6">
      <c r="A93">
        <v>25</v>
      </c>
      <c r="B93">
        <v>-89.234999999999999</v>
      </c>
      <c r="C93">
        <v>529</v>
      </c>
      <c r="D93">
        <v>100578</v>
      </c>
      <c r="E93">
        <v>72</v>
      </c>
      <c r="F93" s="3">
        <v>51.853399877666483</v>
      </c>
    </row>
    <row r="94" spans="1:6">
      <c r="A94">
        <v>26</v>
      </c>
      <c r="B94">
        <v>-89.13</v>
      </c>
      <c r="C94">
        <v>529</v>
      </c>
      <c r="D94">
        <v>100578</v>
      </c>
      <c r="E94">
        <v>63</v>
      </c>
      <c r="F94" s="3">
        <v>49.995935004273399</v>
      </c>
    </row>
    <row r="95" spans="1:6">
      <c r="A95">
        <v>27</v>
      </c>
      <c r="B95">
        <v>-89.016000000000005</v>
      </c>
      <c r="C95">
        <v>529</v>
      </c>
      <c r="D95">
        <v>100578</v>
      </c>
      <c r="E95">
        <v>63</v>
      </c>
      <c r="F95" s="3">
        <v>49.139798227369489</v>
      </c>
    </row>
    <row r="96" spans="1:6">
      <c r="A96">
        <v>28</v>
      </c>
      <c r="B96">
        <v>-88.896000000000001</v>
      </c>
      <c r="C96">
        <v>529</v>
      </c>
      <c r="D96">
        <v>100578</v>
      </c>
      <c r="E96">
        <v>56</v>
      </c>
      <c r="F96" s="3">
        <v>48.817060039760626</v>
      </c>
    </row>
    <row r="97" spans="1:6">
      <c r="A97">
        <v>29</v>
      </c>
      <c r="B97">
        <v>-88.790999999999997</v>
      </c>
      <c r="C97">
        <v>529</v>
      </c>
      <c r="D97">
        <v>100578</v>
      </c>
      <c r="E97">
        <v>53</v>
      </c>
      <c r="F97" s="3">
        <v>48.72414461847967</v>
      </c>
    </row>
    <row r="98" spans="1:6">
      <c r="A98">
        <v>30</v>
      </c>
      <c r="B98">
        <v>-88.671999999999997</v>
      </c>
      <c r="C98">
        <v>529</v>
      </c>
      <c r="D98">
        <v>100578</v>
      </c>
      <c r="E98">
        <v>43</v>
      </c>
      <c r="F98" s="3">
        <v>48.691933542616098</v>
      </c>
    </row>
    <row r="99" spans="1:6">
      <c r="A99">
        <v>31</v>
      </c>
      <c r="B99">
        <v>-88.56</v>
      </c>
      <c r="C99">
        <v>529</v>
      </c>
      <c r="D99">
        <v>100578</v>
      </c>
      <c r="E99">
        <v>51</v>
      </c>
      <c r="F99" s="3">
        <v>48.684079981520405</v>
      </c>
    </row>
    <row r="100" spans="1:6">
      <c r="A100">
        <v>32</v>
      </c>
      <c r="B100">
        <v>-88.451999999999998</v>
      </c>
      <c r="C100">
        <v>529</v>
      </c>
      <c r="D100">
        <v>100578</v>
      </c>
      <c r="E100">
        <v>47</v>
      </c>
      <c r="F100" s="3">
        <v>48.682185065328504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15</v>
      </c>
    </row>
    <row r="106" spans="1:6">
      <c r="A106" t="s">
        <v>16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17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75</v>
      </c>
      <c r="B118" t="s">
        <v>54</v>
      </c>
      <c r="C118" t="s">
        <v>57</v>
      </c>
      <c r="D118" t="s">
        <v>74</v>
      </c>
      <c r="E118" t="s">
        <v>73</v>
      </c>
      <c r="F118" t="s">
        <v>116</v>
      </c>
    </row>
    <row r="119" spans="1:10">
      <c r="A119">
        <v>1</v>
      </c>
      <c r="B119">
        <v>-91.947999999999993</v>
      </c>
      <c r="C119">
        <v>605</v>
      </c>
      <c r="D119">
        <v>115000</v>
      </c>
      <c r="E119">
        <v>48</v>
      </c>
      <c r="F119" s="3">
        <v>58.729478282859475</v>
      </c>
      <c r="J119" t="s">
        <v>130</v>
      </c>
    </row>
    <row r="120" spans="1:10">
      <c r="A120">
        <v>2</v>
      </c>
      <c r="B120">
        <v>-91.838999999999999</v>
      </c>
      <c r="C120">
        <v>605</v>
      </c>
      <c r="D120">
        <v>115000</v>
      </c>
      <c r="E120">
        <v>41</v>
      </c>
      <c r="F120" s="3">
        <v>58.734192339409468</v>
      </c>
    </row>
    <row r="121" spans="1:10">
      <c r="A121">
        <v>3</v>
      </c>
      <c r="B121">
        <v>-91.724000000000004</v>
      </c>
      <c r="C121">
        <v>605</v>
      </c>
      <c r="D121">
        <v>115000</v>
      </c>
      <c r="E121">
        <v>44</v>
      </c>
      <c r="F121" s="3">
        <v>58.754500528353766</v>
      </c>
    </row>
    <row r="122" spans="1:10">
      <c r="A122">
        <v>4</v>
      </c>
      <c r="B122">
        <v>-91.611999999999995</v>
      </c>
      <c r="C122">
        <v>605</v>
      </c>
      <c r="D122">
        <v>115000</v>
      </c>
      <c r="E122">
        <v>55</v>
      </c>
      <c r="F122" s="3">
        <v>58.827236631268754</v>
      </c>
    </row>
    <row r="123" spans="1:10">
      <c r="A123">
        <v>5</v>
      </c>
      <c r="B123">
        <v>-91.5</v>
      </c>
      <c r="C123">
        <v>605</v>
      </c>
      <c r="D123">
        <v>115000</v>
      </c>
      <c r="E123">
        <v>63</v>
      </c>
      <c r="F123" s="3">
        <v>59.063420800257148</v>
      </c>
    </row>
    <row r="124" spans="1:10">
      <c r="A124">
        <v>6</v>
      </c>
      <c r="B124">
        <v>-91.394000000000005</v>
      </c>
      <c r="C124">
        <v>605</v>
      </c>
      <c r="D124">
        <v>115000</v>
      </c>
      <c r="E124">
        <v>56</v>
      </c>
      <c r="F124" s="3">
        <v>59.692915628090176</v>
      </c>
    </row>
    <row r="125" spans="1:10">
      <c r="A125">
        <v>7</v>
      </c>
      <c r="B125">
        <v>-91.281000000000006</v>
      </c>
      <c r="C125">
        <v>605</v>
      </c>
      <c r="D125">
        <v>115000</v>
      </c>
      <c r="E125">
        <v>64</v>
      </c>
      <c r="F125" s="3">
        <v>61.412552263029497</v>
      </c>
    </row>
    <row r="126" spans="1:10">
      <c r="A126">
        <v>8</v>
      </c>
      <c r="B126">
        <v>-91.165000000000006</v>
      </c>
      <c r="C126">
        <v>605</v>
      </c>
      <c r="D126">
        <v>115000</v>
      </c>
      <c r="E126">
        <v>73</v>
      </c>
      <c r="F126" s="3">
        <v>65.596911293227379</v>
      </c>
    </row>
    <row r="127" spans="1:10">
      <c r="A127">
        <v>9</v>
      </c>
      <c r="B127">
        <v>-91.049000000000007</v>
      </c>
      <c r="C127">
        <v>605</v>
      </c>
      <c r="D127">
        <v>115000</v>
      </c>
      <c r="E127">
        <v>89</v>
      </c>
      <c r="F127" s="3">
        <v>74.435001837973516</v>
      </c>
    </row>
    <row r="128" spans="1:10">
      <c r="A128">
        <v>10</v>
      </c>
      <c r="B128">
        <v>-90.933999999999997</v>
      </c>
      <c r="C128">
        <v>605</v>
      </c>
      <c r="D128">
        <v>115000</v>
      </c>
      <c r="E128">
        <v>84</v>
      </c>
      <c r="F128" s="3">
        <v>90.64456699431787</v>
      </c>
    </row>
    <row r="129" spans="1:6">
      <c r="A129">
        <v>11</v>
      </c>
      <c r="B129">
        <v>-90.823999999999998</v>
      </c>
      <c r="C129">
        <v>605</v>
      </c>
      <c r="D129">
        <v>115000</v>
      </c>
      <c r="E129">
        <v>118</v>
      </c>
      <c r="F129" s="3">
        <v>115.43752453888155</v>
      </c>
    </row>
    <row r="130" spans="1:6">
      <c r="A130">
        <v>12</v>
      </c>
      <c r="B130">
        <v>-90.709000000000003</v>
      </c>
      <c r="C130">
        <v>605</v>
      </c>
      <c r="D130">
        <v>115000</v>
      </c>
      <c r="E130">
        <v>138</v>
      </c>
      <c r="F130" s="3">
        <v>151.56194618639972</v>
      </c>
    </row>
    <row r="131" spans="1:6">
      <c r="A131">
        <v>13</v>
      </c>
      <c r="B131">
        <v>-90.594999999999999</v>
      </c>
      <c r="C131">
        <v>605</v>
      </c>
      <c r="D131">
        <v>115000</v>
      </c>
      <c r="E131">
        <v>187</v>
      </c>
      <c r="F131" s="3">
        <v>194.4157949897787</v>
      </c>
    </row>
    <row r="132" spans="1:6">
      <c r="A132">
        <v>14</v>
      </c>
      <c r="B132">
        <v>-90.486999999999995</v>
      </c>
      <c r="C132">
        <v>605</v>
      </c>
      <c r="D132">
        <v>115000</v>
      </c>
      <c r="E132">
        <v>262</v>
      </c>
      <c r="F132" s="3">
        <v>234.60435033421771</v>
      </c>
    </row>
    <row r="133" spans="1:6">
      <c r="A133">
        <v>15</v>
      </c>
      <c r="B133">
        <v>-90.372</v>
      </c>
      <c r="C133">
        <v>605</v>
      </c>
      <c r="D133">
        <v>115000</v>
      </c>
      <c r="E133">
        <v>250</v>
      </c>
      <c r="F133" s="3">
        <v>267.01260631951726</v>
      </c>
    </row>
    <row r="134" spans="1:6">
      <c r="A134">
        <v>16</v>
      </c>
      <c r="B134">
        <v>-90.256</v>
      </c>
      <c r="C134">
        <v>605</v>
      </c>
      <c r="D134">
        <v>115000</v>
      </c>
      <c r="E134">
        <v>293</v>
      </c>
      <c r="F134" s="3">
        <v>279.59879499618637</v>
      </c>
    </row>
    <row r="135" spans="1:6">
      <c r="A135">
        <v>17</v>
      </c>
      <c r="B135">
        <v>-90.14</v>
      </c>
      <c r="C135">
        <v>605</v>
      </c>
      <c r="D135">
        <v>115000</v>
      </c>
      <c r="E135">
        <v>276</v>
      </c>
      <c r="F135" s="3">
        <v>268.04364361185441</v>
      </c>
    </row>
    <row r="136" spans="1:6">
      <c r="A136">
        <v>18</v>
      </c>
      <c r="B136">
        <v>-90.025000000000006</v>
      </c>
      <c r="C136">
        <v>605</v>
      </c>
      <c r="D136">
        <v>115000</v>
      </c>
      <c r="E136">
        <v>239</v>
      </c>
      <c r="F136" s="3">
        <v>236.34232289165905</v>
      </c>
    </row>
    <row r="137" spans="1:6">
      <c r="A137">
        <v>19</v>
      </c>
      <c r="B137">
        <v>-89.918999999999997</v>
      </c>
      <c r="C137">
        <v>605</v>
      </c>
      <c r="D137">
        <v>115000</v>
      </c>
      <c r="E137">
        <v>191</v>
      </c>
      <c r="F137" s="3">
        <v>197.16173846272261</v>
      </c>
    </row>
    <row r="138" spans="1:6">
      <c r="A138">
        <v>20</v>
      </c>
      <c r="B138">
        <v>-89.805999999999997</v>
      </c>
      <c r="C138">
        <v>605</v>
      </c>
      <c r="D138">
        <v>115000</v>
      </c>
      <c r="E138">
        <v>149</v>
      </c>
      <c r="F138" s="3">
        <v>154.44031691272471</v>
      </c>
    </row>
    <row r="139" spans="1:6">
      <c r="A139">
        <v>21</v>
      </c>
      <c r="B139">
        <v>-89.691000000000003</v>
      </c>
      <c r="C139">
        <v>605</v>
      </c>
      <c r="D139">
        <v>115000</v>
      </c>
      <c r="E139">
        <v>102</v>
      </c>
      <c r="F139" s="3">
        <v>117.65233350088015</v>
      </c>
    </row>
    <row r="140" spans="1:6">
      <c r="A140">
        <v>22</v>
      </c>
      <c r="B140">
        <v>-89.576999999999998</v>
      </c>
      <c r="C140">
        <v>605</v>
      </c>
      <c r="D140">
        <v>115000</v>
      </c>
      <c r="E140">
        <v>105</v>
      </c>
      <c r="F140" s="3">
        <v>91.394163566555477</v>
      </c>
    </row>
    <row r="141" spans="1:6">
      <c r="A141">
        <v>23</v>
      </c>
      <c r="B141">
        <v>-89.457999999999998</v>
      </c>
      <c r="C141">
        <v>605</v>
      </c>
      <c r="D141">
        <v>115000</v>
      </c>
      <c r="E141">
        <v>84</v>
      </c>
      <c r="F141" s="3">
        <v>74.445000578748292</v>
      </c>
    </row>
    <row r="142" spans="1:6">
      <c r="A142">
        <v>24</v>
      </c>
      <c r="B142">
        <v>-89.341999999999999</v>
      </c>
      <c r="C142">
        <v>605</v>
      </c>
      <c r="D142">
        <v>115000</v>
      </c>
      <c r="E142">
        <v>70</v>
      </c>
      <c r="F142" s="3">
        <v>65.601921695041426</v>
      </c>
    </row>
    <row r="143" spans="1:6">
      <c r="A143">
        <v>25</v>
      </c>
      <c r="B143">
        <v>-89.234999999999999</v>
      </c>
      <c r="C143">
        <v>605</v>
      </c>
      <c r="D143">
        <v>115000</v>
      </c>
      <c r="E143">
        <v>76</v>
      </c>
      <c r="F143" s="3">
        <v>61.629539526947823</v>
      </c>
    </row>
    <row r="144" spans="1:6">
      <c r="A144">
        <v>26</v>
      </c>
      <c r="B144">
        <v>-89.13</v>
      </c>
      <c r="C144">
        <v>605</v>
      </c>
      <c r="D144">
        <v>115000</v>
      </c>
      <c r="E144">
        <v>62</v>
      </c>
      <c r="F144" s="3">
        <v>59.862204610947948</v>
      </c>
    </row>
    <row r="145" spans="1:6">
      <c r="A145">
        <v>27</v>
      </c>
      <c r="B145">
        <v>-89.016000000000005</v>
      </c>
      <c r="C145">
        <v>605</v>
      </c>
      <c r="D145">
        <v>115000</v>
      </c>
      <c r="E145">
        <v>69</v>
      </c>
      <c r="F145" s="3">
        <v>59.09660534497722</v>
      </c>
    </row>
    <row r="146" spans="1:6">
      <c r="A146">
        <v>28</v>
      </c>
      <c r="B146">
        <v>-88.896000000000001</v>
      </c>
      <c r="C146">
        <v>605</v>
      </c>
      <c r="D146">
        <v>115000</v>
      </c>
      <c r="E146">
        <v>66</v>
      </c>
      <c r="F146" s="3">
        <v>58.828476497309531</v>
      </c>
    </row>
    <row r="147" spans="1:6">
      <c r="A147">
        <v>29</v>
      </c>
      <c r="B147">
        <v>-88.790999999999997</v>
      </c>
      <c r="C147">
        <v>605</v>
      </c>
      <c r="D147">
        <v>115000</v>
      </c>
      <c r="E147">
        <v>64</v>
      </c>
      <c r="F147" s="3">
        <v>58.757251815024325</v>
      </c>
    </row>
    <row r="148" spans="1:6">
      <c r="A148">
        <v>30</v>
      </c>
      <c r="B148">
        <v>-88.671999999999997</v>
      </c>
      <c r="C148">
        <v>605</v>
      </c>
      <c r="D148">
        <v>115000</v>
      </c>
      <c r="E148">
        <v>58</v>
      </c>
      <c r="F148" s="3">
        <v>58.734530815812434</v>
      </c>
    </row>
    <row r="149" spans="1:6">
      <c r="A149">
        <v>31</v>
      </c>
      <c r="B149">
        <v>-88.56</v>
      </c>
      <c r="C149">
        <v>605</v>
      </c>
      <c r="D149">
        <v>115000</v>
      </c>
      <c r="E149">
        <v>58</v>
      </c>
      <c r="F149" s="3">
        <v>58.729499623486454</v>
      </c>
    </row>
    <row r="150" spans="1:6">
      <c r="A150">
        <v>32</v>
      </c>
      <c r="B150">
        <v>-88.451999999999998</v>
      </c>
      <c r="C150">
        <v>605</v>
      </c>
      <c r="D150">
        <v>115000</v>
      </c>
      <c r="E150">
        <v>74</v>
      </c>
      <c r="F150" s="3">
        <v>58.728399335403431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18</v>
      </c>
    </row>
    <row r="156" spans="1:6">
      <c r="A156" t="s">
        <v>16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19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75</v>
      </c>
      <c r="B168" t="s">
        <v>54</v>
      </c>
      <c r="C168" t="s">
        <v>57</v>
      </c>
      <c r="D168" t="s">
        <v>74</v>
      </c>
      <c r="E168" t="s">
        <v>73</v>
      </c>
      <c r="F168" t="s">
        <v>116</v>
      </c>
    </row>
    <row r="169" spans="1:10">
      <c r="A169">
        <v>1</v>
      </c>
      <c r="B169">
        <v>-91.947999999999993</v>
      </c>
      <c r="C169">
        <v>610</v>
      </c>
      <c r="D169">
        <v>115000</v>
      </c>
      <c r="E169">
        <v>46</v>
      </c>
      <c r="F169" s="3">
        <v>48.117246076039159</v>
      </c>
      <c r="J169" t="s">
        <v>131</v>
      </c>
    </row>
    <row r="170" spans="1:10">
      <c r="A170">
        <v>2</v>
      </c>
      <c r="B170">
        <v>-91.838999999999999</v>
      </c>
      <c r="C170">
        <v>610</v>
      </c>
      <c r="D170">
        <v>115000</v>
      </c>
      <c r="E170">
        <v>37</v>
      </c>
      <c r="F170" s="3">
        <v>48.246333914399465</v>
      </c>
    </row>
    <row r="171" spans="1:10">
      <c r="A171">
        <v>3</v>
      </c>
      <c r="B171">
        <v>-91.724000000000004</v>
      </c>
      <c r="C171">
        <v>610</v>
      </c>
      <c r="D171">
        <v>115000</v>
      </c>
      <c r="E171">
        <v>36</v>
      </c>
      <c r="F171" s="3">
        <v>48.521990599041949</v>
      </c>
    </row>
    <row r="172" spans="1:10">
      <c r="A172">
        <v>4</v>
      </c>
      <c r="B172">
        <v>-91.611999999999995</v>
      </c>
      <c r="C172">
        <v>610</v>
      </c>
      <c r="D172">
        <v>115000</v>
      </c>
      <c r="E172">
        <v>51</v>
      </c>
      <c r="F172" s="3">
        <v>49.040805273796181</v>
      </c>
    </row>
    <row r="173" spans="1:10">
      <c r="A173">
        <v>5</v>
      </c>
      <c r="B173">
        <v>-91.5</v>
      </c>
      <c r="C173">
        <v>610</v>
      </c>
      <c r="D173">
        <v>115000</v>
      </c>
      <c r="E173">
        <v>48</v>
      </c>
      <c r="F173" s="3">
        <v>49.984581104518789</v>
      </c>
    </row>
    <row r="174" spans="1:10">
      <c r="A174">
        <v>6</v>
      </c>
      <c r="B174">
        <v>-91.394000000000005</v>
      </c>
      <c r="C174">
        <v>610</v>
      </c>
      <c r="D174">
        <v>115000</v>
      </c>
      <c r="E174">
        <v>51</v>
      </c>
      <c r="F174" s="3">
        <v>51.502758570118807</v>
      </c>
    </row>
    <row r="175" spans="1:10">
      <c r="A175">
        <v>7</v>
      </c>
      <c r="B175">
        <v>-91.281000000000006</v>
      </c>
      <c r="C175">
        <v>610</v>
      </c>
      <c r="D175">
        <v>115000</v>
      </c>
      <c r="E175">
        <v>62</v>
      </c>
      <c r="F175" s="3">
        <v>54.127289303006577</v>
      </c>
    </row>
    <row r="176" spans="1:10">
      <c r="A176">
        <v>8</v>
      </c>
      <c r="B176">
        <v>-91.165000000000006</v>
      </c>
      <c r="C176">
        <v>610</v>
      </c>
      <c r="D176">
        <v>115000</v>
      </c>
      <c r="E176">
        <v>59</v>
      </c>
      <c r="F176" s="3">
        <v>58.34558195394154</v>
      </c>
    </row>
    <row r="177" spans="1:6">
      <c r="A177">
        <v>9</v>
      </c>
      <c r="B177">
        <v>-91.049000000000007</v>
      </c>
      <c r="C177">
        <v>610</v>
      </c>
      <c r="D177">
        <v>115000</v>
      </c>
      <c r="E177">
        <v>73</v>
      </c>
      <c r="F177" s="3">
        <v>64.598047013505877</v>
      </c>
    </row>
    <row r="178" spans="1:6">
      <c r="A178">
        <v>10</v>
      </c>
      <c r="B178">
        <v>-90.933999999999997</v>
      </c>
      <c r="C178">
        <v>610</v>
      </c>
      <c r="D178">
        <v>115000</v>
      </c>
      <c r="E178">
        <v>76</v>
      </c>
      <c r="F178" s="3">
        <v>73.214633561641023</v>
      </c>
    </row>
    <row r="179" spans="1:6">
      <c r="A179">
        <v>11</v>
      </c>
      <c r="B179">
        <v>-90.823999999999998</v>
      </c>
      <c r="C179">
        <v>610</v>
      </c>
      <c r="D179">
        <v>115000</v>
      </c>
      <c r="E179">
        <v>87</v>
      </c>
      <c r="F179" s="3">
        <v>83.883728948168226</v>
      </c>
    </row>
    <row r="180" spans="1:6">
      <c r="A180">
        <v>12</v>
      </c>
      <c r="B180">
        <v>-90.709000000000003</v>
      </c>
      <c r="C180">
        <v>610</v>
      </c>
      <c r="D180">
        <v>115000</v>
      </c>
      <c r="E180">
        <v>87</v>
      </c>
      <c r="F180" s="3">
        <v>97.398475832998699</v>
      </c>
    </row>
    <row r="181" spans="1:6">
      <c r="A181">
        <v>13</v>
      </c>
      <c r="B181">
        <v>-90.594999999999999</v>
      </c>
      <c r="C181">
        <v>610</v>
      </c>
      <c r="D181">
        <v>115000</v>
      </c>
      <c r="E181">
        <v>95</v>
      </c>
      <c r="F181" s="3">
        <v>112.52554203545073</v>
      </c>
    </row>
    <row r="182" spans="1:6">
      <c r="A182">
        <v>14</v>
      </c>
      <c r="B182">
        <v>-90.486999999999995</v>
      </c>
      <c r="C182">
        <v>610</v>
      </c>
      <c r="D182">
        <v>115000</v>
      </c>
      <c r="E182">
        <v>123</v>
      </c>
      <c r="F182" s="3">
        <v>127.39839758631237</v>
      </c>
    </row>
    <row r="183" spans="1:6">
      <c r="A183">
        <v>15</v>
      </c>
      <c r="B183">
        <v>-90.372</v>
      </c>
      <c r="C183">
        <v>610</v>
      </c>
      <c r="D183">
        <v>115000</v>
      </c>
      <c r="E183">
        <v>141</v>
      </c>
      <c r="F183" s="3">
        <v>142.30101923420219</v>
      </c>
    </row>
    <row r="184" spans="1:6">
      <c r="A184">
        <v>16</v>
      </c>
      <c r="B184">
        <v>-90.256</v>
      </c>
      <c r="C184">
        <v>610</v>
      </c>
      <c r="D184">
        <v>115000</v>
      </c>
      <c r="E184">
        <v>190</v>
      </c>
      <c r="F184" s="3">
        <v>154.58684081481618</v>
      </c>
    </row>
    <row r="185" spans="1:6">
      <c r="A185">
        <v>17</v>
      </c>
      <c r="B185">
        <v>-90.14</v>
      </c>
      <c r="C185">
        <v>610</v>
      </c>
      <c r="D185">
        <v>115000</v>
      </c>
      <c r="E185">
        <v>185</v>
      </c>
      <c r="F185" s="3">
        <v>162.45300928969223</v>
      </c>
    </row>
    <row r="186" spans="1:6">
      <c r="A186">
        <v>18</v>
      </c>
      <c r="B186">
        <v>-90.025000000000006</v>
      </c>
      <c r="C186">
        <v>610</v>
      </c>
      <c r="D186">
        <v>115000</v>
      </c>
      <c r="E186">
        <v>161</v>
      </c>
      <c r="F186" s="3">
        <v>164.7635976990407</v>
      </c>
    </row>
    <row r="187" spans="1:6">
      <c r="A187">
        <v>19</v>
      </c>
      <c r="B187">
        <v>-89.918999999999997</v>
      </c>
      <c r="C187">
        <v>610</v>
      </c>
      <c r="D187">
        <v>115000</v>
      </c>
      <c r="E187">
        <v>141</v>
      </c>
      <c r="F187" s="3">
        <v>161.74397011647272</v>
      </c>
    </row>
    <row r="188" spans="1:6">
      <c r="A188">
        <v>20</v>
      </c>
      <c r="B188">
        <v>-89.805999999999997</v>
      </c>
      <c r="C188">
        <v>610</v>
      </c>
      <c r="D188">
        <v>115000</v>
      </c>
      <c r="E188">
        <v>170</v>
      </c>
      <c r="F188" s="3">
        <v>153.51764319540629</v>
      </c>
    </row>
    <row r="189" spans="1:6">
      <c r="A189">
        <v>21</v>
      </c>
      <c r="B189">
        <v>-89.691000000000003</v>
      </c>
      <c r="C189">
        <v>610</v>
      </c>
      <c r="D189">
        <v>115000</v>
      </c>
      <c r="E189">
        <v>143</v>
      </c>
      <c r="F189" s="3">
        <v>140.99373073535241</v>
      </c>
    </row>
    <row r="190" spans="1:6">
      <c r="A190">
        <v>22</v>
      </c>
      <c r="B190">
        <v>-89.576999999999998</v>
      </c>
      <c r="C190">
        <v>610</v>
      </c>
      <c r="D190">
        <v>115000</v>
      </c>
      <c r="E190">
        <v>127</v>
      </c>
      <c r="F190" s="3">
        <v>126.0662331607256</v>
      </c>
    </row>
    <row r="191" spans="1:6">
      <c r="A191">
        <v>23</v>
      </c>
      <c r="B191">
        <v>-89.457999999999998</v>
      </c>
      <c r="C191">
        <v>610</v>
      </c>
      <c r="D191">
        <v>115000</v>
      </c>
      <c r="E191">
        <v>93</v>
      </c>
      <c r="F191" s="3">
        <v>109.68844474594015</v>
      </c>
    </row>
    <row r="192" spans="1:6">
      <c r="A192">
        <v>24</v>
      </c>
      <c r="B192">
        <v>-89.341999999999999</v>
      </c>
      <c r="C192">
        <v>610</v>
      </c>
      <c r="D192">
        <v>115000</v>
      </c>
      <c r="E192">
        <v>89</v>
      </c>
      <c r="F192" s="3">
        <v>94.555884049534029</v>
      </c>
    </row>
    <row r="193" spans="1:6">
      <c r="A193">
        <v>25</v>
      </c>
      <c r="B193">
        <v>-89.234999999999999</v>
      </c>
      <c r="C193">
        <v>610</v>
      </c>
      <c r="D193">
        <v>115000</v>
      </c>
      <c r="E193">
        <v>76</v>
      </c>
      <c r="F193" s="3">
        <v>82.315884078276</v>
      </c>
    </row>
    <row r="194" spans="1:6">
      <c r="A194">
        <v>26</v>
      </c>
      <c r="B194">
        <v>-89.13</v>
      </c>
      <c r="C194">
        <v>610</v>
      </c>
      <c r="D194">
        <v>115000</v>
      </c>
      <c r="E194">
        <v>78</v>
      </c>
      <c r="F194" s="3">
        <v>72.383010009150311</v>
      </c>
    </row>
    <row r="195" spans="1:6">
      <c r="A195">
        <v>27</v>
      </c>
      <c r="B195">
        <v>-89.016000000000005</v>
      </c>
      <c r="C195">
        <v>610</v>
      </c>
      <c r="D195">
        <v>115000</v>
      </c>
      <c r="E195">
        <v>78</v>
      </c>
      <c r="F195" s="3">
        <v>64.044499179878898</v>
      </c>
    </row>
    <row r="196" spans="1:6">
      <c r="A196">
        <v>28</v>
      </c>
      <c r="B196">
        <v>-88.896000000000001</v>
      </c>
      <c r="C196">
        <v>610</v>
      </c>
      <c r="D196">
        <v>115000</v>
      </c>
      <c r="E196">
        <v>62</v>
      </c>
      <c r="F196" s="3">
        <v>57.790698458038484</v>
      </c>
    </row>
    <row r="197" spans="1:6">
      <c r="A197">
        <v>29</v>
      </c>
      <c r="B197">
        <v>-88.790999999999997</v>
      </c>
      <c r="C197">
        <v>610</v>
      </c>
      <c r="D197">
        <v>115000</v>
      </c>
      <c r="E197">
        <v>64</v>
      </c>
      <c r="F197" s="3">
        <v>54.076359073492938</v>
      </c>
    </row>
    <row r="198" spans="1:6">
      <c r="A198">
        <v>30</v>
      </c>
      <c r="B198">
        <v>-88.671999999999997</v>
      </c>
      <c r="C198">
        <v>610</v>
      </c>
      <c r="D198">
        <v>115000</v>
      </c>
      <c r="E198">
        <v>61</v>
      </c>
      <c r="F198" s="3">
        <v>51.364828052166047</v>
      </c>
    </row>
    <row r="199" spans="1:6">
      <c r="A199">
        <v>31</v>
      </c>
      <c r="B199">
        <v>-88.56</v>
      </c>
      <c r="C199">
        <v>610</v>
      </c>
      <c r="D199">
        <v>115000</v>
      </c>
      <c r="E199">
        <v>61</v>
      </c>
      <c r="F199" s="3">
        <v>49.8378249635091</v>
      </c>
    </row>
    <row r="200" spans="1:6">
      <c r="A200">
        <v>32</v>
      </c>
      <c r="B200">
        <v>-88.451999999999998</v>
      </c>
      <c r="C200">
        <v>610</v>
      </c>
      <c r="D200">
        <v>115000</v>
      </c>
      <c r="E200">
        <v>48</v>
      </c>
      <c r="F200" s="3">
        <v>48.981759229844371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20</v>
      </c>
    </row>
    <row r="206" spans="1:6">
      <c r="A206" t="s">
        <v>16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21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75</v>
      </c>
      <c r="B218" t="s">
        <v>54</v>
      </c>
      <c r="C218" t="s">
        <v>57</v>
      </c>
      <c r="D218" t="s">
        <v>74</v>
      </c>
      <c r="E218" t="s">
        <v>73</v>
      </c>
      <c r="F218" t="s">
        <v>116</v>
      </c>
    </row>
    <row r="219" spans="1:10">
      <c r="A219">
        <v>1</v>
      </c>
      <c r="B219">
        <v>-91.947999999999993</v>
      </c>
      <c r="C219">
        <v>606</v>
      </c>
      <c r="D219">
        <v>115000</v>
      </c>
      <c r="E219">
        <v>49</v>
      </c>
      <c r="F219" s="3">
        <v>52.297299455053334</v>
      </c>
      <c r="J219" t="s">
        <v>132</v>
      </c>
    </row>
    <row r="220" spans="1:10">
      <c r="A220">
        <v>2</v>
      </c>
      <c r="B220">
        <v>-91.838999999999999</v>
      </c>
      <c r="C220">
        <v>606</v>
      </c>
      <c r="D220">
        <v>115000</v>
      </c>
      <c r="E220">
        <v>56</v>
      </c>
      <c r="F220" s="3">
        <v>52.389239376975482</v>
      </c>
    </row>
    <row r="221" spans="1:10">
      <c r="A221">
        <v>3</v>
      </c>
      <c r="B221">
        <v>-91.724000000000004</v>
      </c>
      <c r="C221">
        <v>606</v>
      </c>
      <c r="D221">
        <v>115000</v>
      </c>
      <c r="E221">
        <v>43</v>
      </c>
      <c r="F221" s="3">
        <v>52.6099663082462</v>
      </c>
    </row>
    <row r="222" spans="1:10">
      <c r="A222">
        <v>4</v>
      </c>
      <c r="B222">
        <v>-91.611999999999995</v>
      </c>
      <c r="C222">
        <v>606</v>
      </c>
      <c r="D222">
        <v>115000</v>
      </c>
      <c r="E222">
        <v>48</v>
      </c>
      <c r="F222" s="3">
        <v>53.072126277784449</v>
      </c>
    </row>
    <row r="223" spans="1:10">
      <c r="A223">
        <v>5</v>
      </c>
      <c r="B223">
        <v>-91.5</v>
      </c>
      <c r="C223">
        <v>606</v>
      </c>
      <c r="D223">
        <v>115000</v>
      </c>
      <c r="E223">
        <v>48</v>
      </c>
      <c r="F223" s="3">
        <v>53.996204220659102</v>
      </c>
    </row>
    <row r="224" spans="1:10">
      <c r="A224">
        <v>6</v>
      </c>
      <c r="B224">
        <v>-91.394000000000005</v>
      </c>
      <c r="C224">
        <v>606</v>
      </c>
      <c r="D224">
        <v>115000</v>
      </c>
      <c r="E224">
        <v>72</v>
      </c>
      <c r="F224" s="3">
        <v>55.608234805581525</v>
      </c>
    </row>
    <row r="225" spans="1:6">
      <c r="A225">
        <v>7</v>
      </c>
      <c r="B225">
        <v>-91.281000000000006</v>
      </c>
      <c r="C225">
        <v>606</v>
      </c>
      <c r="D225">
        <v>115000</v>
      </c>
      <c r="E225">
        <v>65</v>
      </c>
      <c r="F225" s="3">
        <v>58.601397834921499</v>
      </c>
    </row>
    <row r="226" spans="1:6">
      <c r="A226">
        <v>8</v>
      </c>
      <c r="B226">
        <v>-91.165000000000006</v>
      </c>
      <c r="C226">
        <v>606</v>
      </c>
      <c r="D226">
        <v>115000</v>
      </c>
      <c r="E226">
        <v>54</v>
      </c>
      <c r="F226" s="3">
        <v>63.723161022186751</v>
      </c>
    </row>
    <row r="227" spans="1:6">
      <c r="A227">
        <v>9</v>
      </c>
      <c r="B227">
        <v>-91.049000000000007</v>
      </c>
      <c r="C227">
        <v>606</v>
      </c>
      <c r="D227">
        <v>115000</v>
      </c>
      <c r="E227">
        <v>76</v>
      </c>
      <c r="F227" s="3">
        <v>71.709464217662045</v>
      </c>
    </row>
    <row r="228" spans="1:6">
      <c r="A228">
        <v>10</v>
      </c>
      <c r="B228">
        <v>-90.933999999999997</v>
      </c>
      <c r="C228">
        <v>606</v>
      </c>
      <c r="D228">
        <v>115000</v>
      </c>
      <c r="E228">
        <v>103</v>
      </c>
      <c r="F228" s="3">
        <v>83.132480106213137</v>
      </c>
    </row>
    <row r="229" spans="1:6">
      <c r="A229">
        <v>11</v>
      </c>
      <c r="B229">
        <v>-90.823999999999998</v>
      </c>
      <c r="C229">
        <v>606</v>
      </c>
      <c r="D229">
        <v>115000</v>
      </c>
      <c r="E229">
        <v>101</v>
      </c>
      <c r="F229" s="3">
        <v>97.599671338945569</v>
      </c>
    </row>
    <row r="230" spans="1:6">
      <c r="A230">
        <v>12</v>
      </c>
      <c r="B230">
        <v>-90.709000000000003</v>
      </c>
      <c r="C230">
        <v>606</v>
      </c>
      <c r="D230">
        <v>115000</v>
      </c>
      <c r="E230">
        <v>102</v>
      </c>
      <c r="F230" s="3">
        <v>116.06355666159689</v>
      </c>
    </row>
    <row r="231" spans="1:6">
      <c r="A231">
        <v>13</v>
      </c>
      <c r="B231">
        <v>-90.594999999999999</v>
      </c>
      <c r="C231">
        <v>606</v>
      </c>
      <c r="D231">
        <v>115000</v>
      </c>
      <c r="E231">
        <v>119</v>
      </c>
      <c r="F231" s="3">
        <v>136.51257411466744</v>
      </c>
    </row>
    <row r="232" spans="1:6">
      <c r="A232">
        <v>14</v>
      </c>
      <c r="B232">
        <v>-90.486999999999995</v>
      </c>
      <c r="C232">
        <v>606</v>
      </c>
      <c r="D232">
        <v>115000</v>
      </c>
      <c r="E232">
        <v>162</v>
      </c>
      <c r="F232" s="3">
        <v>155.96230594826523</v>
      </c>
    </row>
    <row r="233" spans="1:6">
      <c r="A233">
        <v>15</v>
      </c>
      <c r="B233">
        <v>-90.372</v>
      </c>
      <c r="C233">
        <v>606</v>
      </c>
      <c r="D233">
        <v>115000</v>
      </c>
      <c r="E233">
        <v>186</v>
      </c>
      <c r="F233" s="3">
        <v>174.15474735996949</v>
      </c>
    </row>
    <row r="234" spans="1:6">
      <c r="A234">
        <v>16</v>
      </c>
      <c r="B234">
        <v>-90.256</v>
      </c>
      <c r="C234">
        <v>606</v>
      </c>
      <c r="D234">
        <v>115000</v>
      </c>
      <c r="E234">
        <v>179</v>
      </c>
      <c r="F234" s="3">
        <v>187.0878998097449</v>
      </c>
    </row>
    <row r="235" spans="1:6">
      <c r="A235">
        <v>17</v>
      </c>
      <c r="B235">
        <v>-90.14</v>
      </c>
      <c r="C235">
        <v>606</v>
      </c>
      <c r="D235">
        <v>115000</v>
      </c>
      <c r="E235">
        <v>198</v>
      </c>
      <c r="F235" s="3">
        <v>192.3629361844468</v>
      </c>
    </row>
    <row r="236" spans="1:6">
      <c r="A236">
        <v>18</v>
      </c>
      <c r="B236">
        <v>-90.025000000000006</v>
      </c>
      <c r="C236">
        <v>606</v>
      </c>
      <c r="D236">
        <v>115000</v>
      </c>
      <c r="E236">
        <v>199</v>
      </c>
      <c r="F236" s="3">
        <v>189.09402443208344</v>
      </c>
    </row>
    <row r="237" spans="1:6">
      <c r="A237">
        <v>19</v>
      </c>
      <c r="B237">
        <v>-89.918999999999997</v>
      </c>
      <c r="C237">
        <v>606</v>
      </c>
      <c r="D237">
        <v>115000</v>
      </c>
      <c r="E237">
        <v>208</v>
      </c>
      <c r="F237" s="3">
        <v>179.06319664880002</v>
      </c>
    </row>
    <row r="238" spans="1:6">
      <c r="A238">
        <v>20</v>
      </c>
      <c r="B238">
        <v>-89.805999999999997</v>
      </c>
      <c r="C238">
        <v>606</v>
      </c>
      <c r="D238">
        <v>115000</v>
      </c>
      <c r="E238">
        <v>154</v>
      </c>
      <c r="F238" s="3">
        <v>162.65180333138866</v>
      </c>
    </row>
    <row r="239" spans="1:6">
      <c r="A239">
        <v>21</v>
      </c>
      <c r="B239">
        <v>-89.691000000000003</v>
      </c>
      <c r="C239">
        <v>606</v>
      </c>
      <c r="D239">
        <v>115000</v>
      </c>
      <c r="E239">
        <v>129</v>
      </c>
      <c r="F239" s="3">
        <v>142.46787046396344</v>
      </c>
    </row>
    <row r="240" spans="1:6">
      <c r="A240">
        <v>22</v>
      </c>
      <c r="B240">
        <v>-89.576999999999998</v>
      </c>
      <c r="C240">
        <v>606</v>
      </c>
      <c r="D240">
        <v>115000</v>
      </c>
      <c r="E240">
        <v>115</v>
      </c>
      <c r="F240" s="3">
        <v>121.76091929584116</v>
      </c>
    </row>
    <row r="241" spans="1:6">
      <c r="A241">
        <v>23</v>
      </c>
      <c r="B241">
        <v>-89.457999999999998</v>
      </c>
      <c r="C241">
        <v>606</v>
      </c>
      <c r="D241">
        <v>115000</v>
      </c>
      <c r="E241">
        <v>93</v>
      </c>
      <c r="F241" s="3">
        <v>101.896381635409</v>
      </c>
    </row>
    <row r="242" spans="1:6">
      <c r="A242">
        <v>24</v>
      </c>
      <c r="B242">
        <v>-89.341999999999999</v>
      </c>
      <c r="C242">
        <v>606</v>
      </c>
      <c r="D242">
        <v>115000</v>
      </c>
      <c r="E242">
        <v>78</v>
      </c>
      <c r="F242" s="3">
        <v>85.81650580023863</v>
      </c>
    </row>
    <row r="243" spans="1:6">
      <c r="A243">
        <v>25</v>
      </c>
      <c r="B243">
        <v>-89.234999999999999</v>
      </c>
      <c r="C243">
        <v>606</v>
      </c>
      <c r="D243">
        <v>115000</v>
      </c>
      <c r="E243">
        <v>83</v>
      </c>
      <c r="F243" s="3">
        <v>74.381969436311778</v>
      </c>
    </row>
    <row r="244" spans="1:6">
      <c r="A244">
        <v>26</v>
      </c>
      <c r="B244">
        <v>-89.13</v>
      </c>
      <c r="C244">
        <v>606</v>
      </c>
      <c r="D244">
        <v>115000</v>
      </c>
      <c r="E244">
        <v>88</v>
      </c>
      <c r="F244" s="3">
        <v>66.21372868506397</v>
      </c>
    </row>
    <row r="245" spans="1:6">
      <c r="A245">
        <v>27</v>
      </c>
      <c r="B245">
        <v>-89.016000000000005</v>
      </c>
      <c r="C245">
        <v>606</v>
      </c>
      <c r="D245">
        <v>115000</v>
      </c>
      <c r="E245">
        <v>73</v>
      </c>
      <c r="F245" s="3">
        <v>60.239171634237209</v>
      </c>
    </row>
    <row r="246" spans="1:6">
      <c r="A246">
        <v>28</v>
      </c>
      <c r="B246">
        <v>-88.896000000000001</v>
      </c>
      <c r="C246">
        <v>606</v>
      </c>
      <c r="D246">
        <v>115000</v>
      </c>
      <c r="E246">
        <v>65</v>
      </c>
      <c r="F246" s="3">
        <v>56.404530186484067</v>
      </c>
    </row>
    <row r="247" spans="1:6">
      <c r="A247">
        <v>29</v>
      </c>
      <c r="B247">
        <v>-88.790999999999997</v>
      </c>
      <c r="C247">
        <v>606</v>
      </c>
      <c r="D247">
        <v>115000</v>
      </c>
      <c r="E247">
        <v>48</v>
      </c>
      <c r="F247" s="3">
        <v>54.46543199694208</v>
      </c>
    </row>
    <row r="248" spans="1:6">
      <c r="A248">
        <v>30</v>
      </c>
      <c r="B248">
        <v>-88.671999999999997</v>
      </c>
      <c r="C248">
        <v>606</v>
      </c>
      <c r="D248">
        <v>115000</v>
      </c>
      <c r="E248">
        <v>56</v>
      </c>
      <c r="F248" s="3">
        <v>53.266414418204434</v>
      </c>
    </row>
    <row r="249" spans="1:6">
      <c r="A249">
        <v>31</v>
      </c>
      <c r="B249">
        <v>-88.56</v>
      </c>
      <c r="C249">
        <v>606</v>
      </c>
      <c r="D249">
        <v>115000</v>
      </c>
      <c r="E249">
        <v>49</v>
      </c>
      <c r="F249" s="3">
        <v>52.704584508918742</v>
      </c>
    </row>
    <row r="250" spans="1:6">
      <c r="A250">
        <v>32</v>
      </c>
      <c r="B250">
        <v>-88.451999999999998</v>
      </c>
      <c r="C250">
        <v>606</v>
      </c>
      <c r="D250">
        <v>115000</v>
      </c>
      <c r="E250">
        <v>50</v>
      </c>
      <c r="F250" s="3">
        <v>52.442651686086649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22</v>
      </c>
    </row>
    <row r="256" spans="1:6">
      <c r="A256" t="s">
        <v>16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23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75</v>
      </c>
      <c r="B268" t="s">
        <v>54</v>
      </c>
      <c r="C268" t="s">
        <v>57</v>
      </c>
      <c r="D268" t="s">
        <v>74</v>
      </c>
      <c r="E268" t="s">
        <v>73</v>
      </c>
      <c r="F268" t="s">
        <v>116</v>
      </c>
    </row>
    <row r="269" spans="1:10">
      <c r="A269">
        <v>1</v>
      </c>
      <c r="B269">
        <v>-91.947999999999993</v>
      </c>
      <c r="C269">
        <v>606</v>
      </c>
      <c r="D269">
        <v>115000</v>
      </c>
      <c r="E269">
        <v>46</v>
      </c>
      <c r="F269" s="3">
        <v>51.454181648997576</v>
      </c>
      <c r="J269" t="s">
        <v>133</v>
      </c>
    </row>
    <row r="270" spans="1:10">
      <c r="A270">
        <v>2</v>
      </c>
      <c r="B270">
        <v>-91.838999999999999</v>
      </c>
      <c r="C270">
        <v>606</v>
      </c>
      <c r="D270">
        <v>115000</v>
      </c>
      <c r="E270">
        <v>40</v>
      </c>
      <c r="F270" s="3">
        <v>51.546595567940891</v>
      </c>
    </row>
    <row r="271" spans="1:10">
      <c r="A271">
        <v>3</v>
      </c>
      <c r="B271">
        <v>-91.724000000000004</v>
      </c>
      <c r="C271">
        <v>606</v>
      </c>
      <c r="D271">
        <v>115000</v>
      </c>
      <c r="E271">
        <v>52</v>
      </c>
      <c r="F271" s="3">
        <v>51.748128915421553</v>
      </c>
    </row>
    <row r="272" spans="1:10">
      <c r="A272">
        <v>4</v>
      </c>
      <c r="B272">
        <v>-91.611999999999995</v>
      </c>
      <c r="C272">
        <v>606</v>
      </c>
      <c r="D272">
        <v>115000</v>
      </c>
      <c r="E272">
        <v>62</v>
      </c>
      <c r="F272" s="3">
        <v>52.134303196925046</v>
      </c>
    </row>
    <row r="273" spans="1:6">
      <c r="A273">
        <v>5</v>
      </c>
      <c r="B273">
        <v>-91.5</v>
      </c>
      <c r="C273">
        <v>606</v>
      </c>
      <c r="D273">
        <v>115000</v>
      </c>
      <c r="E273">
        <v>43</v>
      </c>
      <c r="F273" s="3">
        <v>52.847097864455741</v>
      </c>
    </row>
    <row r="274" spans="1:6">
      <c r="A274">
        <v>6</v>
      </c>
      <c r="B274">
        <v>-91.394000000000005</v>
      </c>
      <c r="C274">
        <v>606</v>
      </c>
      <c r="D274">
        <v>115000</v>
      </c>
      <c r="E274">
        <v>53</v>
      </c>
      <c r="F274" s="3">
        <v>54.006421880673685</v>
      </c>
    </row>
    <row r="275" spans="1:6">
      <c r="A275">
        <v>7</v>
      </c>
      <c r="B275">
        <v>-91.281000000000006</v>
      </c>
      <c r="C275">
        <v>606</v>
      </c>
      <c r="D275">
        <v>115000</v>
      </c>
      <c r="E275">
        <v>60</v>
      </c>
      <c r="F275" s="3">
        <v>56.026562844508973</v>
      </c>
    </row>
    <row r="276" spans="1:6">
      <c r="A276">
        <v>8</v>
      </c>
      <c r="B276">
        <v>-91.165000000000006</v>
      </c>
      <c r="C276">
        <v>606</v>
      </c>
      <c r="D276">
        <v>115000</v>
      </c>
      <c r="E276">
        <v>65</v>
      </c>
      <c r="F276" s="3">
        <v>59.2887145175524</v>
      </c>
    </row>
    <row r="277" spans="1:6">
      <c r="A277">
        <v>9</v>
      </c>
      <c r="B277">
        <v>-91.049000000000007</v>
      </c>
      <c r="C277">
        <v>606</v>
      </c>
      <c r="D277">
        <v>115000</v>
      </c>
      <c r="E277">
        <v>63</v>
      </c>
      <c r="F277" s="3">
        <v>64.127866669526654</v>
      </c>
    </row>
    <row r="278" spans="1:6">
      <c r="A278">
        <v>10</v>
      </c>
      <c r="B278">
        <v>-90.933999999999997</v>
      </c>
      <c r="C278">
        <v>606</v>
      </c>
      <c r="D278">
        <v>115000</v>
      </c>
      <c r="E278">
        <v>77</v>
      </c>
      <c r="F278" s="3">
        <v>70.773696378274366</v>
      </c>
    </row>
    <row r="279" spans="1:6">
      <c r="A279">
        <v>11</v>
      </c>
      <c r="B279">
        <v>-90.823999999999998</v>
      </c>
      <c r="C279">
        <v>606</v>
      </c>
      <c r="D279">
        <v>115000</v>
      </c>
      <c r="E279">
        <v>79</v>
      </c>
      <c r="F279" s="3">
        <v>78.937546947459239</v>
      </c>
    </row>
    <row r="280" spans="1:6">
      <c r="A280">
        <v>12</v>
      </c>
      <c r="B280">
        <v>-90.709000000000003</v>
      </c>
      <c r="C280">
        <v>606</v>
      </c>
      <c r="D280">
        <v>115000</v>
      </c>
      <c r="E280">
        <v>83</v>
      </c>
      <c r="F280" s="3">
        <v>89.141766638048082</v>
      </c>
    </row>
    <row r="281" spans="1:6">
      <c r="A281">
        <v>13</v>
      </c>
      <c r="B281">
        <v>-90.594999999999999</v>
      </c>
      <c r="C281">
        <v>606</v>
      </c>
      <c r="D281">
        <v>115000</v>
      </c>
      <c r="E281">
        <v>104</v>
      </c>
      <c r="F281" s="3">
        <v>100.3319701601296</v>
      </c>
    </row>
    <row r="282" spans="1:6">
      <c r="A282">
        <v>14</v>
      </c>
      <c r="B282">
        <v>-90.486999999999995</v>
      </c>
      <c r="C282">
        <v>606</v>
      </c>
      <c r="D282">
        <v>115000</v>
      </c>
      <c r="E282">
        <v>100</v>
      </c>
      <c r="F282" s="3">
        <v>111.01773907392349</v>
      </c>
    </row>
    <row r="283" spans="1:6">
      <c r="A283">
        <v>15</v>
      </c>
      <c r="B283">
        <v>-90.372</v>
      </c>
      <c r="C283">
        <v>606</v>
      </c>
      <c r="D283">
        <v>115000</v>
      </c>
      <c r="E283">
        <v>135</v>
      </c>
      <c r="F283" s="3">
        <v>121.25666519692479</v>
      </c>
    </row>
    <row r="284" spans="1:6">
      <c r="A284">
        <v>16</v>
      </c>
      <c r="B284">
        <v>-90.256</v>
      </c>
      <c r="C284">
        <v>606</v>
      </c>
      <c r="D284">
        <v>115000</v>
      </c>
      <c r="E284">
        <v>118</v>
      </c>
      <c r="F284" s="3">
        <v>129.04658913499057</v>
      </c>
    </row>
    <row r="285" spans="1:6">
      <c r="A285">
        <v>17</v>
      </c>
      <c r="B285">
        <v>-90.14</v>
      </c>
      <c r="C285">
        <v>606</v>
      </c>
      <c r="D285">
        <v>115000</v>
      </c>
      <c r="E285">
        <v>143</v>
      </c>
      <c r="F285" s="3">
        <v>133.13747183720039</v>
      </c>
    </row>
    <row r="286" spans="1:6">
      <c r="A286">
        <v>18</v>
      </c>
      <c r="B286">
        <v>-90.025000000000006</v>
      </c>
      <c r="C286">
        <v>606</v>
      </c>
      <c r="D286">
        <v>115000</v>
      </c>
      <c r="E286">
        <v>133</v>
      </c>
      <c r="F286" s="3">
        <v>132.91125927025729</v>
      </c>
    </row>
    <row r="287" spans="1:6">
      <c r="A287">
        <v>19</v>
      </c>
      <c r="B287">
        <v>-89.918999999999997</v>
      </c>
      <c r="C287">
        <v>606</v>
      </c>
      <c r="D287">
        <v>115000</v>
      </c>
      <c r="E287">
        <v>121</v>
      </c>
      <c r="F287" s="3">
        <v>128.94474800131684</v>
      </c>
    </row>
    <row r="288" spans="1:6">
      <c r="A288">
        <v>20</v>
      </c>
      <c r="B288">
        <v>-89.805999999999997</v>
      </c>
      <c r="C288">
        <v>606</v>
      </c>
      <c r="D288">
        <v>115000</v>
      </c>
      <c r="E288">
        <v>148</v>
      </c>
      <c r="F288" s="3">
        <v>121.3423975001795</v>
      </c>
    </row>
    <row r="289" spans="1:6">
      <c r="A289">
        <v>21</v>
      </c>
      <c r="B289">
        <v>-89.691000000000003</v>
      </c>
      <c r="C289">
        <v>606</v>
      </c>
      <c r="D289">
        <v>115000</v>
      </c>
      <c r="E289">
        <v>104</v>
      </c>
      <c r="F289" s="3">
        <v>111.12066870482697</v>
      </c>
    </row>
    <row r="290" spans="1:6">
      <c r="A290">
        <v>22</v>
      </c>
      <c r="B290">
        <v>-89.576999999999998</v>
      </c>
      <c r="C290">
        <v>606</v>
      </c>
      <c r="D290">
        <v>115000</v>
      </c>
      <c r="E290">
        <v>94</v>
      </c>
      <c r="F290" s="3">
        <v>99.838457657179646</v>
      </c>
    </row>
    <row r="291" spans="1:6">
      <c r="A291">
        <v>23</v>
      </c>
      <c r="B291">
        <v>-89.457999999999998</v>
      </c>
      <c r="C291">
        <v>606</v>
      </c>
      <c r="D291">
        <v>115000</v>
      </c>
      <c r="E291">
        <v>94</v>
      </c>
      <c r="F291" s="3">
        <v>88.206211764208533</v>
      </c>
    </row>
    <row r="292" spans="1:6">
      <c r="A292">
        <v>24</v>
      </c>
      <c r="B292">
        <v>-89.341999999999999</v>
      </c>
      <c r="C292">
        <v>606</v>
      </c>
      <c r="D292">
        <v>115000</v>
      </c>
      <c r="E292">
        <v>72</v>
      </c>
      <c r="F292" s="3">
        <v>78.050616541478917</v>
      </c>
    </row>
    <row r="293" spans="1:6">
      <c r="A293">
        <v>25</v>
      </c>
      <c r="B293">
        <v>-89.234999999999999</v>
      </c>
      <c r="C293">
        <v>606</v>
      </c>
      <c r="D293">
        <v>115000</v>
      </c>
      <c r="E293">
        <v>66</v>
      </c>
      <c r="F293" s="3">
        <v>70.253133651376004</v>
      </c>
    </row>
    <row r="294" spans="1:6">
      <c r="A294">
        <v>26</v>
      </c>
      <c r="B294">
        <v>-89.13</v>
      </c>
      <c r="C294">
        <v>606</v>
      </c>
      <c r="D294">
        <v>115000</v>
      </c>
      <c r="E294">
        <v>60</v>
      </c>
      <c r="F294" s="3">
        <v>64.230702537652562</v>
      </c>
    </row>
    <row r="295" spans="1:6">
      <c r="A295">
        <v>27</v>
      </c>
      <c r="B295">
        <v>-89.016000000000005</v>
      </c>
      <c r="C295">
        <v>606</v>
      </c>
      <c r="D295">
        <v>115000</v>
      </c>
      <c r="E295">
        <v>68</v>
      </c>
      <c r="F295" s="3">
        <v>59.429800265564651</v>
      </c>
    </row>
    <row r="296" spans="1:6">
      <c r="A296">
        <v>28</v>
      </c>
      <c r="B296">
        <v>-88.896000000000001</v>
      </c>
      <c r="C296">
        <v>606</v>
      </c>
      <c r="D296">
        <v>115000</v>
      </c>
      <c r="E296">
        <v>55</v>
      </c>
      <c r="F296" s="3">
        <v>56.02818604254513</v>
      </c>
    </row>
    <row r="297" spans="1:6">
      <c r="A297">
        <v>29</v>
      </c>
      <c r="B297">
        <v>-88.790999999999997</v>
      </c>
      <c r="C297">
        <v>606</v>
      </c>
      <c r="D297">
        <v>115000</v>
      </c>
      <c r="E297">
        <v>68</v>
      </c>
      <c r="F297" s="3">
        <v>54.120380372645137</v>
      </c>
    </row>
    <row r="298" spans="1:6">
      <c r="A298">
        <v>30</v>
      </c>
      <c r="B298">
        <v>-88.671999999999997</v>
      </c>
      <c r="C298">
        <v>606</v>
      </c>
      <c r="D298">
        <v>115000</v>
      </c>
      <c r="E298">
        <v>54</v>
      </c>
      <c r="F298" s="3">
        <v>52.806324621484535</v>
      </c>
    </row>
    <row r="299" spans="1:6">
      <c r="A299">
        <v>31</v>
      </c>
      <c r="B299">
        <v>-88.56</v>
      </c>
      <c r="C299">
        <v>606</v>
      </c>
      <c r="D299">
        <v>115000</v>
      </c>
      <c r="E299">
        <v>70</v>
      </c>
      <c r="F299" s="3">
        <v>52.111676223721112</v>
      </c>
    </row>
    <row r="300" spans="1:6">
      <c r="A300">
        <v>32</v>
      </c>
      <c r="B300">
        <v>-88.451999999999998</v>
      </c>
      <c r="C300">
        <v>606</v>
      </c>
      <c r="D300">
        <v>115000</v>
      </c>
      <c r="E300">
        <v>48</v>
      </c>
      <c r="F300" s="3">
        <v>51.745867280265628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24</v>
      </c>
    </row>
    <row r="306" spans="1:10">
      <c r="A306" t="s">
        <v>25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26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75</v>
      </c>
      <c r="B318" t="s">
        <v>54</v>
      </c>
      <c r="C318" t="s">
        <v>57</v>
      </c>
      <c r="D318" t="s">
        <v>74</v>
      </c>
      <c r="E318" t="s">
        <v>73</v>
      </c>
      <c r="F318" t="s">
        <v>116</v>
      </c>
    </row>
    <row r="319" spans="1:10">
      <c r="A319">
        <v>1</v>
      </c>
      <c r="B319">
        <v>-91.947999999999993</v>
      </c>
      <c r="C319">
        <v>1821</v>
      </c>
      <c r="D319">
        <v>345000</v>
      </c>
      <c r="E319">
        <v>113</v>
      </c>
      <c r="F319" s="3">
        <v>134.177476076224</v>
      </c>
      <c r="J319" t="s">
        <v>134</v>
      </c>
    </row>
    <row r="320" spans="1:10">
      <c r="A320">
        <v>2</v>
      </c>
      <c r="B320">
        <v>-91.838999999999999</v>
      </c>
      <c r="C320">
        <v>1821</v>
      </c>
      <c r="D320">
        <v>345000</v>
      </c>
      <c r="E320">
        <v>128</v>
      </c>
      <c r="F320" s="3">
        <v>136.23338396510806</v>
      </c>
    </row>
    <row r="321" spans="1:6">
      <c r="A321">
        <v>3</v>
      </c>
      <c r="B321">
        <v>-91.724000000000004</v>
      </c>
      <c r="C321">
        <v>1821</v>
      </c>
      <c r="D321">
        <v>345000</v>
      </c>
      <c r="E321">
        <v>133</v>
      </c>
      <c r="F321" s="3">
        <v>138.53887677419547</v>
      </c>
    </row>
    <row r="322" spans="1:6">
      <c r="A322">
        <v>4</v>
      </c>
      <c r="B322">
        <v>-91.611999999999995</v>
      </c>
      <c r="C322">
        <v>1821</v>
      </c>
      <c r="D322">
        <v>345000</v>
      </c>
      <c r="E322">
        <v>155</v>
      </c>
      <c r="F322" s="3">
        <v>141.0680706214641</v>
      </c>
    </row>
    <row r="323" spans="1:6">
      <c r="A323">
        <v>5</v>
      </c>
      <c r="B323">
        <v>-91.5</v>
      </c>
      <c r="C323">
        <v>1821</v>
      </c>
      <c r="D323">
        <v>345000</v>
      </c>
      <c r="E323">
        <v>155</v>
      </c>
      <c r="F323" s="3">
        <v>144.14973841288287</v>
      </c>
    </row>
    <row r="324" spans="1:6">
      <c r="A324">
        <v>6</v>
      </c>
      <c r="B324">
        <v>-91.394000000000005</v>
      </c>
      <c r="C324">
        <v>1821</v>
      </c>
      <c r="D324">
        <v>345000</v>
      </c>
      <c r="E324">
        <v>162</v>
      </c>
      <c r="F324" s="3">
        <v>147.9842076111951</v>
      </c>
    </row>
    <row r="325" spans="1:6">
      <c r="A325">
        <v>7</v>
      </c>
      <c r="B325">
        <v>-91.281000000000006</v>
      </c>
      <c r="C325">
        <v>1821</v>
      </c>
      <c r="D325">
        <v>345000</v>
      </c>
      <c r="E325">
        <v>159</v>
      </c>
      <c r="F325" s="3">
        <v>153.7247711723906</v>
      </c>
    </row>
    <row r="326" spans="1:6">
      <c r="A326">
        <v>8</v>
      </c>
      <c r="B326">
        <v>-91.165000000000006</v>
      </c>
      <c r="C326">
        <v>1821</v>
      </c>
      <c r="D326">
        <v>345000</v>
      </c>
      <c r="E326">
        <v>176</v>
      </c>
      <c r="F326" s="3">
        <v>162.39187010815513</v>
      </c>
    </row>
    <row r="327" spans="1:6">
      <c r="A327">
        <v>9</v>
      </c>
      <c r="B327">
        <v>-91.049000000000007</v>
      </c>
      <c r="C327">
        <v>1821</v>
      </c>
      <c r="D327">
        <v>345000</v>
      </c>
      <c r="E327">
        <v>169</v>
      </c>
      <c r="F327" s="3">
        <v>175.12353751702551</v>
      </c>
    </row>
    <row r="328" spans="1:6">
      <c r="A328">
        <v>10</v>
      </c>
      <c r="B328">
        <v>-90.933999999999997</v>
      </c>
      <c r="C328">
        <v>1821</v>
      </c>
      <c r="D328">
        <v>345000</v>
      </c>
      <c r="E328">
        <v>204</v>
      </c>
      <c r="F328" s="3">
        <v>192.98870088557914</v>
      </c>
    </row>
    <row r="329" spans="1:6">
      <c r="A329">
        <v>11</v>
      </c>
      <c r="B329">
        <v>-90.823999999999998</v>
      </c>
      <c r="C329">
        <v>1821</v>
      </c>
      <c r="D329">
        <v>345000</v>
      </c>
      <c r="E329">
        <v>226</v>
      </c>
      <c r="F329" s="3">
        <v>215.71689731962897</v>
      </c>
    </row>
    <row r="330" spans="1:6">
      <c r="A330">
        <v>12</v>
      </c>
      <c r="B330">
        <v>-90.709000000000003</v>
      </c>
      <c r="C330">
        <v>1821</v>
      </c>
      <c r="D330">
        <v>345000</v>
      </c>
      <c r="E330">
        <v>247</v>
      </c>
      <c r="F330" s="3">
        <v>245.2968335889704</v>
      </c>
    </row>
    <row r="331" spans="1:6">
      <c r="A331">
        <v>13</v>
      </c>
      <c r="B331">
        <v>-90.594999999999999</v>
      </c>
      <c r="C331">
        <v>1821</v>
      </c>
      <c r="D331">
        <v>345000</v>
      </c>
      <c r="E331">
        <v>260</v>
      </c>
      <c r="F331" s="3">
        <v>279.11800356663457</v>
      </c>
    </row>
    <row r="332" spans="1:6">
      <c r="A332">
        <v>14</v>
      </c>
      <c r="B332">
        <v>-90.486999999999995</v>
      </c>
      <c r="C332">
        <v>1821</v>
      </c>
      <c r="D332">
        <v>345000</v>
      </c>
      <c r="E332">
        <v>298</v>
      </c>
      <c r="F332" s="3">
        <v>312.71743109702453</v>
      </c>
    </row>
    <row r="333" spans="1:6">
      <c r="A333">
        <v>15</v>
      </c>
      <c r="B333">
        <v>-90.372</v>
      </c>
      <c r="C333">
        <v>1821</v>
      </c>
      <c r="D333">
        <v>345000</v>
      </c>
      <c r="E333">
        <v>336</v>
      </c>
      <c r="F333" s="3">
        <v>346.22381087979346</v>
      </c>
    </row>
    <row r="334" spans="1:6">
      <c r="A334">
        <v>16</v>
      </c>
      <c r="B334">
        <v>-90.256</v>
      </c>
      <c r="C334">
        <v>1821</v>
      </c>
      <c r="D334">
        <v>345000</v>
      </c>
      <c r="E334">
        <v>397</v>
      </c>
      <c r="F334" s="3">
        <v>373.00821754427852</v>
      </c>
    </row>
    <row r="335" spans="1:6">
      <c r="A335">
        <v>17</v>
      </c>
      <c r="B335">
        <v>-90.14</v>
      </c>
      <c r="C335">
        <v>1821</v>
      </c>
      <c r="D335">
        <v>345000</v>
      </c>
      <c r="E335">
        <v>392</v>
      </c>
      <c r="F335" s="3">
        <v>388.57789050170999</v>
      </c>
    </row>
    <row r="336" spans="1:6">
      <c r="A336">
        <v>18</v>
      </c>
      <c r="B336">
        <v>-90.025000000000006</v>
      </c>
      <c r="C336">
        <v>1821</v>
      </c>
      <c r="D336">
        <v>345000</v>
      </c>
      <c r="E336">
        <v>398</v>
      </c>
      <c r="F336" s="3">
        <v>390.54005155525743</v>
      </c>
    </row>
    <row r="337" spans="1:6">
      <c r="A337">
        <v>19</v>
      </c>
      <c r="B337">
        <v>-89.918999999999997</v>
      </c>
      <c r="C337">
        <v>1821</v>
      </c>
      <c r="D337">
        <v>345000</v>
      </c>
      <c r="E337">
        <v>368</v>
      </c>
      <c r="F337" s="3">
        <v>380.43743135826827</v>
      </c>
    </row>
    <row r="338" spans="1:6">
      <c r="A338">
        <v>20</v>
      </c>
      <c r="B338">
        <v>-89.805999999999997</v>
      </c>
      <c r="C338">
        <v>1821</v>
      </c>
      <c r="D338">
        <v>345000</v>
      </c>
      <c r="E338">
        <v>370</v>
      </c>
      <c r="F338" s="3">
        <v>359.17913028816577</v>
      </c>
    </row>
    <row r="339" spans="1:6">
      <c r="A339">
        <v>21</v>
      </c>
      <c r="B339">
        <v>-89.691000000000003</v>
      </c>
      <c r="C339">
        <v>1821</v>
      </c>
      <c r="D339">
        <v>345000</v>
      </c>
      <c r="E339">
        <v>336</v>
      </c>
      <c r="F339" s="3">
        <v>330.28029167337257</v>
      </c>
    </row>
    <row r="340" spans="1:6">
      <c r="A340">
        <v>22</v>
      </c>
      <c r="B340">
        <v>-89.576999999999998</v>
      </c>
      <c r="C340">
        <v>1821</v>
      </c>
      <c r="D340">
        <v>345000</v>
      </c>
      <c r="E340">
        <v>299</v>
      </c>
      <c r="F340" s="3">
        <v>298.95556864146272</v>
      </c>
    </row>
    <row r="341" spans="1:6">
      <c r="A341">
        <v>23</v>
      </c>
      <c r="B341">
        <v>-89.457999999999998</v>
      </c>
      <c r="C341">
        <v>1821</v>
      </c>
      <c r="D341">
        <v>345000</v>
      </c>
      <c r="E341">
        <v>251</v>
      </c>
      <c r="F341" s="3">
        <v>267.86347552097209</v>
      </c>
    </row>
    <row r="342" spans="1:6">
      <c r="A342">
        <v>24</v>
      </c>
      <c r="B342">
        <v>-89.341999999999999</v>
      </c>
      <c r="C342">
        <v>1821</v>
      </c>
      <c r="D342">
        <v>345000</v>
      </c>
      <c r="E342">
        <v>258</v>
      </c>
      <c r="F342" s="3">
        <v>242.21504973777701</v>
      </c>
    </row>
    <row r="343" spans="1:6">
      <c r="A343">
        <v>25</v>
      </c>
      <c r="B343">
        <v>-89.234999999999999</v>
      </c>
      <c r="C343">
        <v>1821</v>
      </c>
      <c r="D343">
        <v>345000</v>
      </c>
      <c r="E343">
        <v>223</v>
      </c>
      <c r="F343" s="3">
        <v>223.92098409404105</v>
      </c>
    </row>
    <row r="344" spans="1:6">
      <c r="A344">
        <v>26</v>
      </c>
      <c r="B344">
        <v>-89.13</v>
      </c>
      <c r="C344">
        <v>1821</v>
      </c>
      <c r="D344">
        <v>345000</v>
      </c>
      <c r="E344">
        <v>200</v>
      </c>
      <c r="F344" s="3">
        <v>211.06253896971239</v>
      </c>
    </row>
    <row r="345" spans="1:6">
      <c r="A345">
        <v>27</v>
      </c>
      <c r="B345">
        <v>-89.016000000000005</v>
      </c>
      <c r="C345">
        <v>1821</v>
      </c>
      <c r="D345">
        <v>345000</v>
      </c>
      <c r="E345">
        <v>190</v>
      </c>
      <c r="F345" s="3">
        <v>202.11751100102902</v>
      </c>
    </row>
    <row r="346" spans="1:6">
      <c r="A346">
        <v>28</v>
      </c>
      <c r="B346">
        <v>-88.896000000000001</v>
      </c>
      <c r="C346">
        <v>1821</v>
      </c>
      <c r="D346">
        <v>345000</v>
      </c>
      <c r="E346">
        <v>213</v>
      </c>
      <c r="F346" s="3">
        <v>197.08683885624984</v>
      </c>
    </row>
    <row r="347" spans="1:6">
      <c r="A347">
        <v>29</v>
      </c>
      <c r="B347">
        <v>-88.790999999999997</v>
      </c>
      <c r="C347">
        <v>1821</v>
      </c>
      <c r="D347">
        <v>345000</v>
      </c>
      <c r="E347">
        <v>187</v>
      </c>
      <c r="F347" s="3">
        <v>195.28005887334697</v>
      </c>
    </row>
    <row r="348" spans="1:6">
      <c r="A348">
        <v>30</v>
      </c>
      <c r="B348">
        <v>-88.671999999999997</v>
      </c>
      <c r="C348">
        <v>1821</v>
      </c>
      <c r="D348">
        <v>345000</v>
      </c>
      <c r="E348">
        <v>209</v>
      </c>
      <c r="F348" s="3">
        <v>195.10240279973462</v>
      </c>
    </row>
    <row r="349" spans="1:6">
      <c r="A349">
        <v>31</v>
      </c>
      <c r="B349">
        <v>-88.56</v>
      </c>
      <c r="C349">
        <v>1821</v>
      </c>
      <c r="D349">
        <v>345000</v>
      </c>
      <c r="E349">
        <v>191</v>
      </c>
      <c r="F349" s="3">
        <v>196.01587268104893</v>
      </c>
    </row>
    <row r="350" spans="1:6">
      <c r="A350">
        <v>32</v>
      </c>
      <c r="B350">
        <v>-88.451999999999998</v>
      </c>
      <c r="C350">
        <v>1821</v>
      </c>
      <c r="D350">
        <v>345000</v>
      </c>
      <c r="E350">
        <v>193</v>
      </c>
      <c r="F350" s="3">
        <v>197.43927046003807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27</v>
      </c>
    </row>
    <row r="356" spans="1:6">
      <c r="A356" t="s">
        <v>16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28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75</v>
      </c>
      <c r="B368" t="s">
        <v>54</v>
      </c>
      <c r="C368" t="s">
        <v>57</v>
      </c>
      <c r="D368" t="s">
        <v>74</v>
      </c>
      <c r="E368" t="s">
        <v>73</v>
      </c>
      <c r="F368" t="s">
        <v>116</v>
      </c>
    </row>
    <row r="369" spans="1:10">
      <c r="A369">
        <v>1</v>
      </c>
      <c r="B369">
        <v>-91.947999999999993</v>
      </c>
      <c r="C369">
        <v>609</v>
      </c>
      <c r="D369">
        <v>115000</v>
      </c>
      <c r="E369">
        <v>48</v>
      </c>
      <c r="F369" s="3">
        <v>55.460822792895421</v>
      </c>
      <c r="J369" t="s">
        <v>135</v>
      </c>
    </row>
    <row r="370" spans="1:10">
      <c r="A370">
        <v>2</v>
      </c>
      <c r="B370">
        <v>-91.838999999999999</v>
      </c>
      <c r="C370">
        <v>609</v>
      </c>
      <c r="D370">
        <v>115000</v>
      </c>
      <c r="E370">
        <v>56</v>
      </c>
      <c r="F370" s="3">
        <v>55.546298018163476</v>
      </c>
    </row>
    <row r="371" spans="1:10">
      <c r="A371">
        <v>3</v>
      </c>
      <c r="B371">
        <v>-91.724000000000004</v>
      </c>
      <c r="C371">
        <v>609</v>
      </c>
      <c r="D371">
        <v>115000</v>
      </c>
      <c r="E371">
        <v>52</v>
      </c>
      <c r="F371" s="3">
        <v>55.737244629190513</v>
      </c>
    </row>
    <row r="372" spans="1:10">
      <c r="A372">
        <v>4</v>
      </c>
      <c r="B372">
        <v>-91.611999999999995</v>
      </c>
      <c r="C372">
        <v>609</v>
      </c>
      <c r="D372">
        <v>115000</v>
      </c>
      <c r="E372">
        <v>55</v>
      </c>
      <c r="F372" s="3">
        <v>56.112283037492652</v>
      </c>
    </row>
    <row r="373" spans="1:10">
      <c r="A373">
        <v>5</v>
      </c>
      <c r="B373">
        <v>-91.5</v>
      </c>
      <c r="C373">
        <v>609</v>
      </c>
      <c r="D373">
        <v>115000</v>
      </c>
      <c r="E373">
        <v>50</v>
      </c>
      <c r="F373" s="3">
        <v>56.822070923712452</v>
      </c>
    </row>
    <row r="374" spans="1:10">
      <c r="A374">
        <v>6</v>
      </c>
      <c r="B374">
        <v>-91.394000000000005</v>
      </c>
      <c r="C374">
        <v>609</v>
      </c>
      <c r="D374">
        <v>115000</v>
      </c>
      <c r="E374">
        <v>48</v>
      </c>
      <c r="F374" s="3">
        <v>58.005578009927106</v>
      </c>
    </row>
    <row r="375" spans="1:10">
      <c r="A375">
        <v>7</v>
      </c>
      <c r="B375">
        <v>-91.281000000000006</v>
      </c>
      <c r="C375">
        <v>609</v>
      </c>
      <c r="D375">
        <v>115000</v>
      </c>
      <c r="E375">
        <v>62</v>
      </c>
      <c r="F375" s="3">
        <v>60.122170559299008</v>
      </c>
    </row>
    <row r="376" spans="1:10">
      <c r="A376">
        <v>8</v>
      </c>
      <c r="B376">
        <v>-91.165000000000006</v>
      </c>
      <c r="C376">
        <v>609</v>
      </c>
      <c r="D376">
        <v>115000</v>
      </c>
      <c r="E376">
        <v>66</v>
      </c>
      <c r="F376" s="3">
        <v>63.637243278688885</v>
      </c>
    </row>
    <row r="377" spans="1:10">
      <c r="A377">
        <v>9</v>
      </c>
      <c r="B377">
        <v>-91.049000000000007</v>
      </c>
      <c r="C377">
        <v>609</v>
      </c>
      <c r="D377">
        <v>115000</v>
      </c>
      <c r="E377">
        <v>71</v>
      </c>
      <c r="F377" s="3">
        <v>69.008055795820354</v>
      </c>
    </row>
    <row r="378" spans="1:10">
      <c r="A378">
        <v>10</v>
      </c>
      <c r="B378">
        <v>-90.933999999999997</v>
      </c>
      <c r="C378">
        <v>609</v>
      </c>
      <c r="D378">
        <v>115000</v>
      </c>
      <c r="E378">
        <v>84</v>
      </c>
      <c r="F378" s="3">
        <v>76.616400326862163</v>
      </c>
    </row>
    <row r="379" spans="1:10">
      <c r="A379">
        <v>11</v>
      </c>
      <c r="B379">
        <v>-90.823999999999998</v>
      </c>
      <c r="C379">
        <v>609</v>
      </c>
      <c r="D379">
        <v>115000</v>
      </c>
      <c r="E379">
        <v>77</v>
      </c>
      <c r="F379" s="3">
        <v>86.268757715433097</v>
      </c>
    </row>
    <row r="380" spans="1:10">
      <c r="A380">
        <v>12</v>
      </c>
      <c r="B380">
        <v>-90.709000000000003</v>
      </c>
      <c r="C380">
        <v>609</v>
      </c>
      <c r="D380">
        <v>115000</v>
      </c>
      <c r="E380">
        <v>84</v>
      </c>
      <c r="F380" s="3">
        <v>98.766800856232877</v>
      </c>
    </row>
    <row r="381" spans="1:10">
      <c r="A381">
        <v>13</v>
      </c>
      <c r="B381">
        <v>-90.594999999999999</v>
      </c>
      <c r="C381">
        <v>609</v>
      </c>
      <c r="D381">
        <v>115000</v>
      </c>
      <c r="E381">
        <v>127</v>
      </c>
      <c r="F381" s="3">
        <v>113.03765805259623</v>
      </c>
    </row>
    <row r="382" spans="1:10">
      <c r="A382">
        <v>14</v>
      </c>
      <c r="B382">
        <v>-90.486999999999995</v>
      </c>
      <c r="C382">
        <v>609</v>
      </c>
      <c r="D382">
        <v>115000</v>
      </c>
      <c r="E382">
        <v>145</v>
      </c>
      <c r="F382" s="3">
        <v>127.31372750181831</v>
      </c>
    </row>
    <row r="383" spans="1:10">
      <c r="A383">
        <v>15</v>
      </c>
      <c r="B383">
        <v>-90.372</v>
      </c>
      <c r="C383">
        <v>609</v>
      </c>
      <c r="D383">
        <v>115000</v>
      </c>
      <c r="E383">
        <v>132</v>
      </c>
      <c r="F383" s="3">
        <v>141.8470225348706</v>
      </c>
    </row>
    <row r="384" spans="1:10">
      <c r="A384">
        <v>16</v>
      </c>
      <c r="B384">
        <v>-90.256</v>
      </c>
      <c r="C384">
        <v>609</v>
      </c>
      <c r="D384">
        <v>115000</v>
      </c>
      <c r="E384">
        <v>140</v>
      </c>
      <c r="F384" s="3">
        <v>154.02415412688782</v>
      </c>
    </row>
    <row r="385" spans="1:6">
      <c r="A385">
        <v>17</v>
      </c>
      <c r="B385">
        <v>-90.14</v>
      </c>
      <c r="C385">
        <v>609</v>
      </c>
      <c r="D385">
        <v>115000</v>
      </c>
      <c r="E385">
        <v>173</v>
      </c>
      <c r="F385" s="3">
        <v>161.98987009080258</v>
      </c>
    </row>
    <row r="386" spans="1:6">
      <c r="A386">
        <v>18</v>
      </c>
      <c r="B386">
        <v>-90.025000000000006</v>
      </c>
      <c r="C386">
        <v>609</v>
      </c>
      <c r="D386">
        <v>115000</v>
      </c>
      <c r="E386">
        <v>183</v>
      </c>
      <c r="F386" s="3">
        <v>164.53412440887828</v>
      </c>
    </row>
    <row r="387" spans="1:6">
      <c r="A387">
        <v>19</v>
      </c>
      <c r="B387">
        <v>-89.918999999999997</v>
      </c>
      <c r="C387">
        <v>609</v>
      </c>
      <c r="D387">
        <v>115000</v>
      </c>
      <c r="E387">
        <v>173</v>
      </c>
      <c r="F387" s="3">
        <v>161.80141221392162</v>
      </c>
    </row>
    <row r="388" spans="1:6">
      <c r="A388">
        <v>20</v>
      </c>
      <c r="B388">
        <v>-89.805999999999997</v>
      </c>
      <c r="C388">
        <v>609</v>
      </c>
      <c r="D388">
        <v>115000</v>
      </c>
      <c r="E388">
        <v>157</v>
      </c>
      <c r="F388" s="3">
        <v>153.93652350223564</v>
      </c>
    </row>
    <row r="389" spans="1:6">
      <c r="A389">
        <v>21</v>
      </c>
      <c r="B389">
        <v>-89.691000000000003</v>
      </c>
      <c r="C389">
        <v>609</v>
      </c>
      <c r="D389">
        <v>115000</v>
      </c>
      <c r="E389">
        <v>136</v>
      </c>
      <c r="F389" s="3">
        <v>141.84909981214815</v>
      </c>
    </row>
    <row r="390" spans="1:6">
      <c r="A390">
        <v>22</v>
      </c>
      <c r="B390">
        <v>-89.576999999999998</v>
      </c>
      <c r="C390">
        <v>609</v>
      </c>
      <c r="D390">
        <v>115000</v>
      </c>
      <c r="E390">
        <v>119</v>
      </c>
      <c r="F390" s="3">
        <v>127.44774643045733</v>
      </c>
    </row>
    <row r="391" spans="1:6">
      <c r="A391">
        <v>23</v>
      </c>
      <c r="B391">
        <v>-89.457999999999998</v>
      </c>
      <c r="C391">
        <v>609</v>
      </c>
      <c r="D391">
        <v>115000</v>
      </c>
      <c r="E391">
        <v>81</v>
      </c>
      <c r="F391" s="3">
        <v>111.7371233385777</v>
      </c>
    </row>
    <row r="392" spans="1:6">
      <c r="A392">
        <v>24</v>
      </c>
      <c r="B392">
        <v>-89.341999999999999</v>
      </c>
      <c r="C392">
        <v>609</v>
      </c>
      <c r="D392">
        <v>115000</v>
      </c>
      <c r="E392">
        <v>119</v>
      </c>
      <c r="F392" s="3">
        <v>97.361656617892848</v>
      </c>
    </row>
    <row r="393" spans="1:6">
      <c r="A393">
        <v>25</v>
      </c>
      <c r="B393">
        <v>-89.234999999999999</v>
      </c>
      <c r="C393">
        <v>609</v>
      </c>
      <c r="D393">
        <v>115000</v>
      </c>
      <c r="E393">
        <v>89</v>
      </c>
      <c r="F393" s="3">
        <v>85.878418033176317</v>
      </c>
    </row>
    <row r="394" spans="1:6">
      <c r="A394">
        <v>26</v>
      </c>
      <c r="B394">
        <v>-89.13</v>
      </c>
      <c r="C394">
        <v>609</v>
      </c>
      <c r="D394">
        <v>115000</v>
      </c>
      <c r="E394">
        <v>82</v>
      </c>
      <c r="F394" s="3">
        <v>76.694872994415434</v>
      </c>
    </row>
    <row r="395" spans="1:6">
      <c r="A395">
        <v>27</v>
      </c>
      <c r="B395">
        <v>-89.016000000000005</v>
      </c>
      <c r="C395">
        <v>609</v>
      </c>
      <c r="D395">
        <v>115000</v>
      </c>
      <c r="E395">
        <v>80</v>
      </c>
      <c r="F395" s="3">
        <v>69.120796814233231</v>
      </c>
    </row>
    <row r="396" spans="1:6">
      <c r="A396">
        <v>28</v>
      </c>
      <c r="B396">
        <v>-88.896000000000001</v>
      </c>
      <c r="C396">
        <v>609</v>
      </c>
      <c r="D396">
        <v>115000</v>
      </c>
      <c r="E396">
        <v>74</v>
      </c>
      <c r="F396" s="3">
        <v>63.563021210068307</v>
      </c>
    </row>
    <row r="397" spans="1:6">
      <c r="A397">
        <v>29</v>
      </c>
      <c r="B397">
        <v>-88.790999999999997</v>
      </c>
      <c r="C397">
        <v>609</v>
      </c>
      <c r="D397">
        <v>115000</v>
      </c>
      <c r="E397">
        <v>67</v>
      </c>
      <c r="F397" s="3">
        <v>60.340552733018669</v>
      </c>
    </row>
    <row r="398" spans="1:6">
      <c r="A398">
        <v>30</v>
      </c>
      <c r="B398">
        <v>-88.671999999999997</v>
      </c>
      <c r="C398">
        <v>609</v>
      </c>
      <c r="D398">
        <v>115000</v>
      </c>
      <c r="E398">
        <v>75</v>
      </c>
      <c r="F398" s="3">
        <v>58.049079239862294</v>
      </c>
    </row>
    <row r="399" spans="1:6">
      <c r="A399">
        <v>31</v>
      </c>
      <c r="B399">
        <v>-88.56</v>
      </c>
      <c r="C399">
        <v>609</v>
      </c>
      <c r="D399">
        <v>115000</v>
      </c>
      <c r="E399">
        <v>51</v>
      </c>
      <c r="F399" s="3">
        <v>56.797099665957042</v>
      </c>
    </row>
    <row r="400" spans="1:6">
      <c r="A400">
        <v>32</v>
      </c>
      <c r="B400">
        <v>-88.451999999999998</v>
      </c>
      <c r="C400">
        <v>609</v>
      </c>
      <c r="D400">
        <v>115000</v>
      </c>
      <c r="E400">
        <v>63</v>
      </c>
      <c r="F400" s="3">
        <v>56.116947614838772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29</v>
      </c>
    </row>
    <row r="406" spans="1:1">
      <c r="A406" t="s">
        <v>16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30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0</v>
      </c>
    </row>
    <row r="418" spans="1:10">
      <c r="A418" t="s">
        <v>75</v>
      </c>
      <c r="B418" t="s">
        <v>54</v>
      </c>
      <c r="C418" t="s">
        <v>57</v>
      </c>
      <c r="D418" t="s">
        <v>74</v>
      </c>
      <c r="E418" t="s">
        <v>73</v>
      </c>
      <c r="F418" t="s">
        <v>116</v>
      </c>
    </row>
    <row r="419" spans="1:10">
      <c r="A419">
        <v>1</v>
      </c>
      <c r="B419">
        <v>-91.947999999999993</v>
      </c>
      <c r="C419">
        <v>605</v>
      </c>
      <c r="D419">
        <v>115000</v>
      </c>
      <c r="E419">
        <v>38</v>
      </c>
      <c r="F419" s="3">
        <v>47.136654935148997</v>
      </c>
      <c r="J419" t="s">
        <v>136</v>
      </c>
    </row>
    <row r="420" spans="1:10">
      <c r="A420">
        <v>2</v>
      </c>
      <c r="B420">
        <v>-91.838999999999999</v>
      </c>
      <c r="C420">
        <v>605</v>
      </c>
      <c r="D420">
        <v>115000</v>
      </c>
      <c r="E420">
        <v>48</v>
      </c>
      <c r="F420" s="3">
        <v>47.34750521006886</v>
      </c>
    </row>
    <row r="421" spans="1:10">
      <c r="A421">
        <v>3</v>
      </c>
      <c r="B421">
        <v>-91.724000000000004</v>
      </c>
      <c r="C421">
        <v>605</v>
      </c>
      <c r="D421">
        <v>115000</v>
      </c>
      <c r="E421">
        <v>31</v>
      </c>
      <c r="F421" s="3">
        <v>47.791416004786285</v>
      </c>
    </row>
    <row r="422" spans="1:10">
      <c r="A422">
        <v>4</v>
      </c>
      <c r="B422">
        <v>-91.611999999999995</v>
      </c>
      <c r="C422">
        <v>605</v>
      </c>
      <c r="D422">
        <v>115000</v>
      </c>
      <c r="E422">
        <v>53</v>
      </c>
      <c r="F422" s="3">
        <v>48.614236578982691</v>
      </c>
    </row>
    <row r="423" spans="1:10">
      <c r="A423">
        <v>5</v>
      </c>
      <c r="B423">
        <v>-91.5</v>
      </c>
      <c r="C423">
        <v>605</v>
      </c>
      <c r="D423">
        <v>115000</v>
      </c>
      <c r="E423">
        <v>43</v>
      </c>
      <c r="F423" s="3">
        <v>50.086969247678461</v>
      </c>
    </row>
    <row r="424" spans="1:10">
      <c r="A424">
        <v>6</v>
      </c>
      <c r="B424">
        <v>-91.394000000000005</v>
      </c>
      <c r="C424">
        <v>605</v>
      </c>
      <c r="D424">
        <v>115000</v>
      </c>
      <c r="E424">
        <v>59</v>
      </c>
      <c r="F424" s="3">
        <v>52.416568022264627</v>
      </c>
    </row>
    <row r="425" spans="1:10">
      <c r="A425">
        <v>7</v>
      </c>
      <c r="B425">
        <v>-91.281000000000006</v>
      </c>
      <c r="C425">
        <v>605</v>
      </c>
      <c r="D425">
        <v>115000</v>
      </c>
      <c r="E425">
        <v>61</v>
      </c>
      <c r="F425" s="3">
        <v>56.370909079985601</v>
      </c>
    </row>
    <row r="426" spans="1:10">
      <c r="A426">
        <v>8</v>
      </c>
      <c r="B426">
        <v>-91.165000000000006</v>
      </c>
      <c r="C426">
        <v>605</v>
      </c>
      <c r="D426">
        <v>115000</v>
      </c>
      <c r="E426">
        <v>49</v>
      </c>
      <c r="F426" s="3">
        <v>62.597578942317412</v>
      </c>
    </row>
    <row r="427" spans="1:10">
      <c r="A427">
        <v>9</v>
      </c>
      <c r="B427">
        <v>-91.049000000000007</v>
      </c>
      <c r="C427">
        <v>605</v>
      </c>
      <c r="D427">
        <v>115000</v>
      </c>
      <c r="E427">
        <v>71</v>
      </c>
      <c r="F427" s="3">
        <v>71.621751663285437</v>
      </c>
    </row>
    <row r="428" spans="1:10">
      <c r="A428">
        <v>10</v>
      </c>
      <c r="B428">
        <v>-90.933999999999997</v>
      </c>
      <c r="C428">
        <v>605</v>
      </c>
      <c r="D428">
        <v>115000</v>
      </c>
      <c r="E428">
        <v>90</v>
      </c>
      <c r="F428" s="3">
        <v>83.757223912187754</v>
      </c>
    </row>
    <row r="429" spans="1:10">
      <c r="A429">
        <v>11</v>
      </c>
      <c r="B429">
        <v>-90.823999999999998</v>
      </c>
      <c r="C429">
        <v>605</v>
      </c>
      <c r="D429">
        <v>115000</v>
      </c>
      <c r="E429">
        <v>96</v>
      </c>
      <c r="F429" s="3">
        <v>98.392242325838865</v>
      </c>
    </row>
    <row r="430" spans="1:10">
      <c r="A430">
        <v>12</v>
      </c>
      <c r="B430">
        <v>-90.709000000000003</v>
      </c>
      <c r="C430">
        <v>605</v>
      </c>
      <c r="D430">
        <v>115000</v>
      </c>
      <c r="E430">
        <v>101</v>
      </c>
      <c r="F430" s="3">
        <v>116.3846427844373</v>
      </c>
    </row>
    <row r="431" spans="1:10">
      <c r="A431">
        <v>13</v>
      </c>
      <c r="B431">
        <v>-90.594999999999999</v>
      </c>
      <c r="C431">
        <v>605</v>
      </c>
      <c r="D431">
        <v>115000</v>
      </c>
      <c r="E431">
        <v>150</v>
      </c>
      <c r="F431" s="3">
        <v>135.82223304149497</v>
      </c>
    </row>
    <row r="432" spans="1:10">
      <c r="A432">
        <v>14</v>
      </c>
      <c r="B432">
        <v>-90.486999999999995</v>
      </c>
      <c r="C432">
        <v>605</v>
      </c>
      <c r="D432">
        <v>115000</v>
      </c>
      <c r="E432">
        <v>177</v>
      </c>
      <c r="F432" s="3">
        <v>154.1438516270789</v>
      </c>
    </row>
    <row r="433" spans="1:6">
      <c r="A433">
        <v>15</v>
      </c>
      <c r="B433">
        <v>-90.372</v>
      </c>
      <c r="C433">
        <v>605</v>
      </c>
      <c r="D433">
        <v>115000</v>
      </c>
      <c r="E433">
        <v>174</v>
      </c>
      <c r="F433" s="3">
        <v>171.48826141417754</v>
      </c>
    </row>
    <row r="434" spans="1:6">
      <c r="A434">
        <v>16</v>
      </c>
      <c r="B434">
        <v>-90.256</v>
      </c>
      <c r="C434">
        <v>605</v>
      </c>
      <c r="D434">
        <v>115000</v>
      </c>
      <c r="E434">
        <v>169</v>
      </c>
      <c r="F434" s="3">
        <v>184.508635260387</v>
      </c>
    </row>
    <row r="435" spans="1:6">
      <c r="A435">
        <v>17</v>
      </c>
      <c r="B435">
        <v>-90.14</v>
      </c>
      <c r="C435">
        <v>605</v>
      </c>
      <c r="D435">
        <v>115000</v>
      </c>
      <c r="E435">
        <v>196</v>
      </c>
      <c r="F435" s="3">
        <v>191.18184079808987</v>
      </c>
    </row>
    <row r="436" spans="1:6">
      <c r="A436">
        <v>18</v>
      </c>
      <c r="B436">
        <v>-90.025000000000006</v>
      </c>
      <c r="C436">
        <v>605</v>
      </c>
      <c r="D436">
        <v>115000</v>
      </c>
      <c r="E436">
        <v>197</v>
      </c>
      <c r="F436" s="3">
        <v>190.54417725177785</v>
      </c>
    </row>
    <row r="437" spans="1:6">
      <c r="A437">
        <v>19</v>
      </c>
      <c r="B437">
        <v>-89.918999999999997</v>
      </c>
      <c r="C437">
        <v>605</v>
      </c>
      <c r="D437">
        <v>115000</v>
      </c>
      <c r="E437">
        <v>205</v>
      </c>
      <c r="F437" s="3">
        <v>183.62223361396582</v>
      </c>
    </row>
    <row r="438" spans="1:6">
      <c r="A438">
        <v>20</v>
      </c>
      <c r="B438">
        <v>-89.805999999999997</v>
      </c>
      <c r="C438">
        <v>605</v>
      </c>
      <c r="D438">
        <v>115000</v>
      </c>
      <c r="E438">
        <v>161</v>
      </c>
      <c r="F438" s="3">
        <v>170.54875720865499</v>
      </c>
    </row>
    <row r="439" spans="1:6">
      <c r="A439">
        <v>21</v>
      </c>
      <c r="B439">
        <v>-89.691000000000003</v>
      </c>
      <c r="C439">
        <v>605</v>
      </c>
      <c r="D439">
        <v>115000</v>
      </c>
      <c r="E439">
        <v>147</v>
      </c>
      <c r="F439" s="3">
        <v>153.00833230311827</v>
      </c>
    </row>
    <row r="440" spans="1:6">
      <c r="A440">
        <v>22</v>
      </c>
      <c r="B440">
        <v>-89.576999999999998</v>
      </c>
      <c r="C440">
        <v>605</v>
      </c>
      <c r="D440">
        <v>115000</v>
      </c>
      <c r="E440">
        <v>114</v>
      </c>
      <c r="F440" s="3">
        <v>133.59013601449729</v>
      </c>
    </row>
    <row r="441" spans="1:6">
      <c r="A441">
        <v>23</v>
      </c>
      <c r="B441">
        <v>-89.457999999999998</v>
      </c>
      <c r="C441">
        <v>605</v>
      </c>
      <c r="D441">
        <v>115000</v>
      </c>
      <c r="E441">
        <v>110</v>
      </c>
      <c r="F441" s="3">
        <v>113.43832405474866</v>
      </c>
    </row>
    <row r="442" spans="1:6">
      <c r="A442">
        <v>24</v>
      </c>
      <c r="B442">
        <v>-89.341999999999999</v>
      </c>
      <c r="C442">
        <v>605</v>
      </c>
      <c r="D442">
        <v>115000</v>
      </c>
      <c r="E442">
        <v>95</v>
      </c>
      <c r="F442" s="3">
        <v>95.676688043463685</v>
      </c>
    </row>
    <row r="443" spans="1:6">
      <c r="A443">
        <v>25</v>
      </c>
      <c r="B443">
        <v>-89.234999999999999</v>
      </c>
      <c r="C443">
        <v>605</v>
      </c>
      <c r="D443">
        <v>115000</v>
      </c>
      <c r="E443">
        <v>88</v>
      </c>
      <c r="F443" s="3">
        <v>81.881245496368578</v>
      </c>
    </row>
    <row r="444" spans="1:6">
      <c r="A444">
        <v>26</v>
      </c>
      <c r="B444">
        <v>-89.13</v>
      </c>
      <c r="C444">
        <v>605</v>
      </c>
      <c r="D444">
        <v>115000</v>
      </c>
      <c r="E444">
        <v>81</v>
      </c>
      <c r="F444" s="3">
        <v>71.08584832172096</v>
      </c>
    </row>
    <row r="445" spans="1:6">
      <c r="A445">
        <v>27</v>
      </c>
      <c r="B445">
        <v>-89.016000000000005</v>
      </c>
      <c r="C445">
        <v>605</v>
      </c>
      <c r="D445">
        <v>115000</v>
      </c>
      <c r="E445">
        <v>62</v>
      </c>
      <c r="F445" s="3">
        <v>62.344937329912668</v>
      </c>
    </row>
    <row r="446" spans="1:6">
      <c r="A446">
        <v>28</v>
      </c>
      <c r="B446">
        <v>-88.896000000000001</v>
      </c>
      <c r="C446">
        <v>605</v>
      </c>
      <c r="D446">
        <v>115000</v>
      </c>
      <c r="E446">
        <v>68</v>
      </c>
      <c r="F446" s="3">
        <v>56.03307924735099</v>
      </c>
    </row>
    <row r="447" spans="1:6">
      <c r="A447">
        <v>29</v>
      </c>
      <c r="B447">
        <v>-88.790999999999997</v>
      </c>
      <c r="C447">
        <v>605</v>
      </c>
      <c r="D447">
        <v>115000</v>
      </c>
      <c r="E447">
        <v>53</v>
      </c>
      <c r="F447" s="3">
        <v>52.418896462112151</v>
      </c>
    </row>
    <row r="448" spans="1:6">
      <c r="A448">
        <v>30</v>
      </c>
      <c r="B448">
        <v>-88.671999999999997</v>
      </c>
      <c r="C448">
        <v>605</v>
      </c>
      <c r="D448">
        <v>115000</v>
      </c>
      <c r="E448">
        <v>75</v>
      </c>
      <c r="F448" s="3">
        <v>49.873037418846927</v>
      </c>
    </row>
    <row r="449" spans="1:6">
      <c r="A449">
        <v>31</v>
      </c>
      <c r="B449">
        <v>-88.56</v>
      </c>
      <c r="C449">
        <v>605</v>
      </c>
      <c r="D449">
        <v>115000</v>
      </c>
      <c r="E449">
        <v>61</v>
      </c>
      <c r="F449" s="3">
        <v>48.492133201410994</v>
      </c>
    </row>
    <row r="450" spans="1:6">
      <c r="A450">
        <v>32</v>
      </c>
      <c r="B450">
        <v>-88.451999999999998</v>
      </c>
      <c r="C450">
        <v>605</v>
      </c>
      <c r="D450">
        <v>115000</v>
      </c>
      <c r="E450">
        <v>55</v>
      </c>
      <c r="F450" s="3">
        <v>47.745314508561762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31</v>
      </c>
    </row>
    <row r="456" spans="1:6">
      <c r="A456" t="s">
        <v>16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32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75</v>
      </c>
      <c r="B468" t="s">
        <v>54</v>
      </c>
      <c r="C468" t="s">
        <v>57</v>
      </c>
      <c r="D468" t="s">
        <v>74</v>
      </c>
      <c r="E468" t="s">
        <v>73</v>
      </c>
      <c r="F468" t="s">
        <v>116</v>
      </c>
    </row>
    <row r="469" spans="1:10">
      <c r="A469">
        <v>1</v>
      </c>
      <c r="B469">
        <v>-91.947999999999993</v>
      </c>
      <c r="C469">
        <v>605</v>
      </c>
      <c r="D469">
        <v>115000</v>
      </c>
      <c r="E469">
        <v>56</v>
      </c>
      <c r="F469" s="3">
        <v>56.45720663142361</v>
      </c>
      <c r="J469" t="s">
        <v>137</v>
      </c>
    </row>
    <row r="470" spans="1:10">
      <c r="A470">
        <v>2</v>
      </c>
      <c r="B470">
        <v>-91.838999999999999</v>
      </c>
      <c r="C470">
        <v>605</v>
      </c>
      <c r="D470">
        <v>115000</v>
      </c>
      <c r="E470">
        <v>49</v>
      </c>
      <c r="F470" s="3">
        <v>56.458624534019002</v>
      </c>
    </row>
    <row r="471" spans="1:10">
      <c r="A471">
        <v>3</v>
      </c>
      <c r="B471">
        <v>-91.724000000000004</v>
      </c>
      <c r="C471">
        <v>605</v>
      </c>
      <c r="D471">
        <v>115000</v>
      </c>
      <c r="E471">
        <v>47</v>
      </c>
      <c r="F471" s="3">
        <v>56.465930755069152</v>
      </c>
    </row>
    <row r="472" spans="1:10">
      <c r="A472">
        <v>4</v>
      </c>
      <c r="B472">
        <v>-91.611999999999995</v>
      </c>
      <c r="C472">
        <v>605</v>
      </c>
      <c r="D472">
        <v>115000</v>
      </c>
      <c r="E472">
        <v>58</v>
      </c>
      <c r="F472" s="3">
        <v>56.496829170531065</v>
      </c>
    </row>
    <row r="473" spans="1:10">
      <c r="A473">
        <v>5</v>
      </c>
      <c r="B473">
        <v>-91.5</v>
      </c>
      <c r="C473">
        <v>605</v>
      </c>
      <c r="D473">
        <v>115000</v>
      </c>
      <c r="E473">
        <v>56</v>
      </c>
      <c r="F473" s="3">
        <v>56.613756054894452</v>
      </c>
    </row>
    <row r="474" spans="1:10">
      <c r="A474">
        <v>6</v>
      </c>
      <c r="B474">
        <v>-91.394000000000005</v>
      </c>
      <c r="C474">
        <v>605</v>
      </c>
      <c r="D474">
        <v>115000</v>
      </c>
      <c r="E474">
        <v>58</v>
      </c>
      <c r="F474" s="3">
        <v>56.970955597057312</v>
      </c>
    </row>
    <row r="475" spans="1:10">
      <c r="A475">
        <v>7</v>
      </c>
      <c r="B475">
        <v>-91.281000000000006</v>
      </c>
      <c r="C475">
        <v>605</v>
      </c>
      <c r="D475">
        <v>115000</v>
      </c>
      <c r="E475">
        <v>61</v>
      </c>
      <c r="F475" s="3">
        <v>58.080445650206009</v>
      </c>
    </row>
    <row r="476" spans="1:10">
      <c r="A476">
        <v>8</v>
      </c>
      <c r="B476">
        <v>-91.165000000000006</v>
      </c>
      <c r="C476">
        <v>605</v>
      </c>
      <c r="D476">
        <v>115000</v>
      </c>
      <c r="E476">
        <v>56</v>
      </c>
      <c r="F476" s="3">
        <v>61.128084184429703</v>
      </c>
    </row>
    <row r="477" spans="1:10">
      <c r="A477">
        <v>9</v>
      </c>
      <c r="B477">
        <v>-91.049000000000007</v>
      </c>
      <c r="C477">
        <v>605</v>
      </c>
      <c r="D477">
        <v>115000</v>
      </c>
      <c r="E477">
        <v>73</v>
      </c>
      <c r="F477" s="3">
        <v>68.312944458364839</v>
      </c>
    </row>
    <row r="478" spans="1:10">
      <c r="A478">
        <v>10</v>
      </c>
      <c r="B478">
        <v>-90.933999999999997</v>
      </c>
      <c r="C478">
        <v>605</v>
      </c>
      <c r="D478">
        <v>115000</v>
      </c>
      <c r="E478">
        <v>95</v>
      </c>
      <c r="F478" s="3">
        <v>82.833544201800265</v>
      </c>
    </row>
    <row r="479" spans="1:10">
      <c r="A479">
        <v>11</v>
      </c>
      <c r="B479">
        <v>-90.823999999999998</v>
      </c>
      <c r="C479">
        <v>605</v>
      </c>
      <c r="D479">
        <v>115000</v>
      </c>
      <c r="E479">
        <v>102</v>
      </c>
      <c r="F479" s="3">
        <v>106.961013251693</v>
      </c>
    </row>
    <row r="480" spans="1:10">
      <c r="A480">
        <v>12</v>
      </c>
      <c r="B480">
        <v>-90.709000000000003</v>
      </c>
      <c r="C480">
        <v>605</v>
      </c>
      <c r="D480">
        <v>115000</v>
      </c>
      <c r="E480">
        <v>148</v>
      </c>
      <c r="F480" s="3">
        <v>144.74612581829314</v>
      </c>
    </row>
    <row r="481" spans="1:6">
      <c r="A481">
        <v>13</v>
      </c>
      <c r="B481">
        <v>-90.594999999999999</v>
      </c>
      <c r="C481">
        <v>605</v>
      </c>
      <c r="D481">
        <v>115000</v>
      </c>
      <c r="E481">
        <v>187</v>
      </c>
      <c r="F481" s="3">
        <v>192.46434004693549</v>
      </c>
    </row>
    <row r="482" spans="1:6">
      <c r="A482">
        <v>14</v>
      </c>
      <c r="B482">
        <v>-90.486999999999995</v>
      </c>
      <c r="C482">
        <v>605</v>
      </c>
      <c r="D482">
        <v>115000</v>
      </c>
      <c r="E482">
        <v>233</v>
      </c>
      <c r="F482" s="3">
        <v>239.61823297060673</v>
      </c>
    </row>
    <row r="483" spans="1:6">
      <c r="A483">
        <v>15</v>
      </c>
      <c r="B483">
        <v>-90.372</v>
      </c>
      <c r="C483">
        <v>605</v>
      </c>
      <c r="D483">
        <v>115000</v>
      </c>
      <c r="E483">
        <v>285</v>
      </c>
      <c r="F483" s="3">
        <v>279.60835039747656</v>
      </c>
    </row>
    <row r="484" spans="1:6">
      <c r="A484">
        <v>16</v>
      </c>
      <c r="B484">
        <v>-90.256</v>
      </c>
      <c r="C484">
        <v>605</v>
      </c>
      <c r="D484">
        <v>115000</v>
      </c>
      <c r="E484">
        <v>295</v>
      </c>
      <c r="F484" s="3">
        <v>296.83720202376378</v>
      </c>
    </row>
    <row r="485" spans="1:6">
      <c r="A485">
        <v>17</v>
      </c>
      <c r="B485">
        <v>-90.14</v>
      </c>
      <c r="C485">
        <v>605</v>
      </c>
      <c r="D485">
        <v>115000</v>
      </c>
      <c r="E485">
        <v>287</v>
      </c>
      <c r="F485" s="3">
        <v>284.88567323862151</v>
      </c>
    </row>
    <row r="486" spans="1:6">
      <c r="A486">
        <v>18</v>
      </c>
      <c r="B486">
        <v>-90.025000000000006</v>
      </c>
      <c r="C486">
        <v>605</v>
      </c>
      <c r="D486">
        <v>115000</v>
      </c>
      <c r="E486">
        <v>246</v>
      </c>
      <c r="F486" s="3">
        <v>248.34519031794628</v>
      </c>
    </row>
    <row r="487" spans="1:6">
      <c r="A487">
        <v>19</v>
      </c>
      <c r="B487">
        <v>-89.918999999999997</v>
      </c>
      <c r="C487">
        <v>605</v>
      </c>
      <c r="D487">
        <v>115000</v>
      </c>
      <c r="E487">
        <v>211</v>
      </c>
      <c r="F487" s="3">
        <v>202.96990102653061</v>
      </c>
    </row>
    <row r="488" spans="1:6">
      <c r="A488">
        <v>20</v>
      </c>
      <c r="B488">
        <v>-89.805999999999997</v>
      </c>
      <c r="C488">
        <v>605</v>
      </c>
      <c r="D488">
        <v>115000</v>
      </c>
      <c r="E488">
        <v>153</v>
      </c>
      <c r="F488" s="3">
        <v>154.38311214546769</v>
      </c>
    </row>
    <row r="489" spans="1:6">
      <c r="A489">
        <v>21</v>
      </c>
      <c r="B489">
        <v>-89.691000000000003</v>
      </c>
      <c r="C489">
        <v>605</v>
      </c>
      <c r="D489">
        <v>115000</v>
      </c>
      <c r="E489">
        <v>116</v>
      </c>
      <c r="F489" s="3">
        <v>113.97142949179421</v>
      </c>
    </row>
    <row r="490" spans="1:6">
      <c r="A490">
        <v>22</v>
      </c>
      <c r="B490">
        <v>-89.576999999999998</v>
      </c>
      <c r="C490">
        <v>605</v>
      </c>
      <c r="D490">
        <v>115000</v>
      </c>
      <c r="E490">
        <v>85</v>
      </c>
      <c r="F490" s="3">
        <v>86.507233609430514</v>
      </c>
    </row>
    <row r="491" spans="1:6">
      <c r="A491">
        <v>23</v>
      </c>
      <c r="B491">
        <v>-89.457999999999998</v>
      </c>
      <c r="C491">
        <v>605</v>
      </c>
      <c r="D491">
        <v>115000</v>
      </c>
      <c r="E491">
        <v>62</v>
      </c>
      <c r="F491" s="3">
        <v>69.867846426866819</v>
      </c>
    </row>
    <row r="492" spans="1:6">
      <c r="A492">
        <v>24</v>
      </c>
      <c r="B492">
        <v>-89.341999999999999</v>
      </c>
      <c r="C492">
        <v>605</v>
      </c>
      <c r="D492">
        <v>115000</v>
      </c>
      <c r="E492">
        <v>58</v>
      </c>
      <c r="F492" s="3">
        <v>61.83651250253466</v>
      </c>
    </row>
    <row r="493" spans="1:6">
      <c r="A493">
        <v>25</v>
      </c>
      <c r="B493">
        <v>-89.234999999999999</v>
      </c>
      <c r="C493">
        <v>605</v>
      </c>
      <c r="D493">
        <v>115000</v>
      </c>
      <c r="E493">
        <v>63</v>
      </c>
      <c r="F493" s="3">
        <v>58.529642526577774</v>
      </c>
    </row>
    <row r="494" spans="1:6">
      <c r="A494">
        <v>26</v>
      </c>
      <c r="B494">
        <v>-89.13</v>
      </c>
      <c r="C494">
        <v>605</v>
      </c>
      <c r="D494">
        <v>115000</v>
      </c>
      <c r="E494">
        <v>62</v>
      </c>
      <c r="F494" s="3">
        <v>57.189793893086339</v>
      </c>
    </row>
    <row r="495" spans="1:6">
      <c r="A495">
        <v>27</v>
      </c>
      <c r="B495">
        <v>-89.016000000000005</v>
      </c>
      <c r="C495">
        <v>605</v>
      </c>
      <c r="D495">
        <v>115000</v>
      </c>
      <c r="E495">
        <v>56</v>
      </c>
      <c r="F495" s="3">
        <v>56.667910813319942</v>
      </c>
    </row>
    <row r="496" spans="1:6">
      <c r="A496">
        <v>28</v>
      </c>
      <c r="B496">
        <v>-88.896000000000001</v>
      </c>
      <c r="C496">
        <v>605</v>
      </c>
      <c r="D496">
        <v>115000</v>
      </c>
      <c r="E496">
        <v>55</v>
      </c>
      <c r="F496" s="3">
        <v>56.506810653257169</v>
      </c>
    </row>
    <row r="497" spans="1:6">
      <c r="A497">
        <v>29</v>
      </c>
      <c r="B497">
        <v>-88.790999999999997</v>
      </c>
      <c r="C497">
        <v>605</v>
      </c>
      <c r="D497">
        <v>115000</v>
      </c>
      <c r="E497">
        <v>67</v>
      </c>
      <c r="F497" s="3">
        <v>56.469551476173791</v>
      </c>
    </row>
    <row r="498" spans="1:6">
      <c r="A498">
        <v>30</v>
      </c>
      <c r="B498">
        <v>-88.671999999999997</v>
      </c>
      <c r="C498">
        <v>605</v>
      </c>
      <c r="D498">
        <v>115000</v>
      </c>
      <c r="E498">
        <v>76</v>
      </c>
      <c r="F498" s="3">
        <v>56.459245275372588</v>
      </c>
    </row>
    <row r="499" spans="1:6">
      <c r="A499">
        <v>31</v>
      </c>
      <c r="B499">
        <v>-88.56</v>
      </c>
      <c r="C499">
        <v>605</v>
      </c>
      <c r="D499">
        <v>115000</v>
      </c>
      <c r="E499">
        <v>49</v>
      </c>
      <c r="F499" s="3">
        <v>56.457311589733877</v>
      </c>
    </row>
    <row r="500" spans="1:6">
      <c r="A500">
        <v>32</v>
      </c>
      <c r="B500">
        <v>-88.451999999999998</v>
      </c>
      <c r="C500">
        <v>605</v>
      </c>
      <c r="D500">
        <v>115000</v>
      </c>
      <c r="E500">
        <v>59</v>
      </c>
      <c r="F500" s="3">
        <v>56.456954510508837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33</v>
      </c>
    </row>
    <row r="506" spans="1:6">
      <c r="A506" t="s">
        <v>16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34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75</v>
      </c>
      <c r="B518" t="s">
        <v>54</v>
      </c>
      <c r="C518" t="s">
        <v>57</v>
      </c>
      <c r="D518" t="s">
        <v>74</v>
      </c>
      <c r="E518" t="s">
        <v>73</v>
      </c>
      <c r="F518" t="s">
        <v>116</v>
      </c>
    </row>
    <row r="519" spans="1:10">
      <c r="A519">
        <v>1</v>
      </c>
      <c r="B519">
        <v>-91.947999999999993</v>
      </c>
      <c r="C519">
        <v>607</v>
      </c>
      <c r="D519">
        <v>115000</v>
      </c>
      <c r="E519">
        <v>45</v>
      </c>
      <c r="F519" s="3">
        <v>56.055815590270548</v>
      </c>
      <c r="J519" t="s">
        <v>138</v>
      </c>
    </row>
    <row r="520" spans="1:10">
      <c r="A520">
        <v>2</v>
      </c>
      <c r="B520">
        <v>-91.838999999999999</v>
      </c>
      <c r="C520">
        <v>607</v>
      </c>
      <c r="D520">
        <v>115000</v>
      </c>
      <c r="E520">
        <v>49</v>
      </c>
      <c r="F520" s="3">
        <v>56.058871923046908</v>
      </c>
    </row>
    <row r="521" spans="1:10">
      <c r="A521">
        <v>3</v>
      </c>
      <c r="B521">
        <v>-91.724000000000004</v>
      </c>
      <c r="C521">
        <v>607</v>
      </c>
      <c r="D521">
        <v>115000</v>
      </c>
      <c r="E521">
        <v>48</v>
      </c>
      <c r="F521" s="3">
        <v>56.073020769479605</v>
      </c>
    </row>
    <row r="522" spans="1:10">
      <c r="A522">
        <v>4</v>
      </c>
      <c r="B522">
        <v>-91.611999999999995</v>
      </c>
      <c r="C522">
        <v>607</v>
      </c>
      <c r="D522">
        <v>115000</v>
      </c>
      <c r="E522">
        <v>53</v>
      </c>
      <c r="F522" s="3">
        <v>56.127059496264685</v>
      </c>
    </row>
    <row r="523" spans="1:10">
      <c r="A523">
        <v>5</v>
      </c>
      <c r="B523">
        <v>-91.5</v>
      </c>
      <c r="C523">
        <v>607</v>
      </c>
      <c r="D523">
        <v>115000</v>
      </c>
      <c r="E523">
        <v>52</v>
      </c>
      <c r="F523" s="3">
        <v>56.31271399601281</v>
      </c>
    </row>
    <row r="524" spans="1:10">
      <c r="A524">
        <v>6</v>
      </c>
      <c r="B524">
        <v>-91.394000000000005</v>
      </c>
      <c r="C524">
        <v>607</v>
      </c>
      <c r="D524">
        <v>115000</v>
      </c>
      <c r="E524">
        <v>66</v>
      </c>
      <c r="F524" s="3">
        <v>56.831569165460628</v>
      </c>
    </row>
    <row r="525" spans="1:10">
      <c r="A525">
        <v>7</v>
      </c>
      <c r="B525">
        <v>-91.281000000000006</v>
      </c>
      <c r="C525">
        <v>607</v>
      </c>
      <c r="D525">
        <v>115000</v>
      </c>
      <c r="E525">
        <v>62</v>
      </c>
      <c r="F525" s="3">
        <v>58.30872087847176</v>
      </c>
    </row>
    <row r="526" spans="1:10">
      <c r="A526">
        <v>8</v>
      </c>
      <c r="B526">
        <v>-91.165000000000006</v>
      </c>
      <c r="C526">
        <v>607</v>
      </c>
      <c r="D526">
        <v>115000</v>
      </c>
      <c r="E526">
        <v>60</v>
      </c>
      <c r="F526" s="3">
        <v>62.031119681939451</v>
      </c>
    </row>
    <row r="527" spans="1:10">
      <c r="A527">
        <v>9</v>
      </c>
      <c r="B527">
        <v>-91.049000000000007</v>
      </c>
      <c r="C527">
        <v>607</v>
      </c>
      <c r="D527">
        <v>115000</v>
      </c>
      <c r="E527">
        <v>72</v>
      </c>
      <c r="F527" s="3">
        <v>70.108240243224571</v>
      </c>
    </row>
    <row r="528" spans="1:10">
      <c r="A528">
        <v>10</v>
      </c>
      <c r="B528">
        <v>-90.933999999999997</v>
      </c>
      <c r="C528">
        <v>607</v>
      </c>
      <c r="D528">
        <v>115000</v>
      </c>
      <c r="E528">
        <v>102</v>
      </c>
      <c r="F528" s="3">
        <v>85.191830394236192</v>
      </c>
    </row>
    <row r="529" spans="1:6">
      <c r="A529">
        <v>11</v>
      </c>
      <c r="B529">
        <v>-90.823999999999998</v>
      </c>
      <c r="C529">
        <v>607</v>
      </c>
      <c r="D529">
        <v>115000</v>
      </c>
      <c r="E529">
        <v>107</v>
      </c>
      <c r="F529" s="3">
        <v>108.4594113156968</v>
      </c>
    </row>
    <row r="530" spans="1:6">
      <c r="A530">
        <v>12</v>
      </c>
      <c r="B530">
        <v>-90.709000000000003</v>
      </c>
      <c r="C530">
        <v>607</v>
      </c>
      <c r="D530">
        <v>115000</v>
      </c>
      <c r="E530">
        <v>136</v>
      </c>
      <c r="F530" s="3">
        <v>142.29883907637173</v>
      </c>
    </row>
    <row r="531" spans="1:6">
      <c r="A531">
        <v>13</v>
      </c>
      <c r="B531">
        <v>-90.594999999999999</v>
      </c>
      <c r="C531">
        <v>607</v>
      </c>
      <c r="D531">
        <v>115000</v>
      </c>
      <c r="E531">
        <v>172</v>
      </c>
      <c r="F531" s="3">
        <v>181.83347502035531</v>
      </c>
    </row>
    <row r="532" spans="1:6">
      <c r="A532">
        <v>14</v>
      </c>
      <c r="B532">
        <v>-90.486999999999995</v>
      </c>
      <c r="C532">
        <v>607</v>
      </c>
      <c r="D532">
        <v>115000</v>
      </c>
      <c r="E532">
        <v>215</v>
      </c>
      <c r="F532" s="3">
        <v>217.63489381505576</v>
      </c>
    </row>
    <row r="533" spans="1:6">
      <c r="A533">
        <v>15</v>
      </c>
      <c r="B533">
        <v>-90.372</v>
      </c>
      <c r="C533">
        <v>607</v>
      </c>
      <c r="D533">
        <v>115000</v>
      </c>
      <c r="E533">
        <v>255</v>
      </c>
      <c r="F533" s="3">
        <v>244.20831174160227</v>
      </c>
    </row>
    <row r="534" spans="1:6">
      <c r="A534">
        <v>16</v>
      </c>
      <c r="B534">
        <v>-90.256</v>
      </c>
      <c r="C534">
        <v>607</v>
      </c>
      <c r="D534">
        <v>115000</v>
      </c>
      <c r="E534">
        <v>259</v>
      </c>
      <c r="F534" s="3">
        <v>250.71350791090762</v>
      </c>
    </row>
    <row r="535" spans="1:6">
      <c r="A535">
        <v>17</v>
      </c>
      <c r="B535">
        <v>-90.14</v>
      </c>
      <c r="C535">
        <v>607</v>
      </c>
      <c r="D535">
        <v>115000</v>
      </c>
      <c r="E535">
        <v>218</v>
      </c>
      <c r="F535" s="3">
        <v>234.65113324005955</v>
      </c>
    </row>
    <row r="536" spans="1:6">
      <c r="A536">
        <v>18</v>
      </c>
      <c r="B536">
        <v>-90.025000000000006</v>
      </c>
      <c r="C536">
        <v>607</v>
      </c>
      <c r="D536">
        <v>115000</v>
      </c>
      <c r="E536">
        <v>217</v>
      </c>
      <c r="F536" s="3">
        <v>201.70244136212301</v>
      </c>
    </row>
    <row r="537" spans="1:6">
      <c r="A537">
        <v>19</v>
      </c>
      <c r="B537">
        <v>-89.918999999999997</v>
      </c>
      <c r="C537">
        <v>607</v>
      </c>
      <c r="D537">
        <v>115000</v>
      </c>
      <c r="E537">
        <v>165</v>
      </c>
      <c r="F537" s="3">
        <v>164.76240738648855</v>
      </c>
    </row>
    <row r="538" spans="1:6">
      <c r="A538">
        <v>20</v>
      </c>
      <c r="B538">
        <v>-89.805999999999997</v>
      </c>
      <c r="C538">
        <v>607</v>
      </c>
      <c r="D538">
        <v>115000</v>
      </c>
      <c r="E538">
        <v>122</v>
      </c>
      <c r="F538" s="3">
        <v>127.31720396606933</v>
      </c>
    </row>
    <row r="539" spans="1:6">
      <c r="A539">
        <v>21</v>
      </c>
      <c r="B539">
        <v>-89.691000000000003</v>
      </c>
      <c r="C539">
        <v>607</v>
      </c>
      <c r="D539">
        <v>115000</v>
      </c>
      <c r="E539">
        <v>114</v>
      </c>
      <c r="F539" s="3">
        <v>97.301945593266836</v>
      </c>
    </row>
    <row r="540" spans="1:6">
      <c r="A540">
        <v>22</v>
      </c>
      <c r="B540">
        <v>-89.576999999999998</v>
      </c>
      <c r="C540">
        <v>607</v>
      </c>
      <c r="D540">
        <v>115000</v>
      </c>
      <c r="E540">
        <v>61</v>
      </c>
      <c r="F540" s="3">
        <v>77.404549678757235</v>
      </c>
    </row>
    <row r="541" spans="1:6">
      <c r="A541">
        <v>23</v>
      </c>
      <c r="B541">
        <v>-89.457999999999998</v>
      </c>
      <c r="C541">
        <v>607</v>
      </c>
      <c r="D541">
        <v>115000</v>
      </c>
      <c r="E541">
        <v>67</v>
      </c>
      <c r="F541" s="3">
        <v>65.541352610650364</v>
      </c>
    </row>
    <row r="542" spans="1:6">
      <c r="A542">
        <v>24</v>
      </c>
      <c r="B542">
        <v>-89.341999999999999</v>
      </c>
      <c r="C542">
        <v>607</v>
      </c>
      <c r="D542">
        <v>115000</v>
      </c>
      <c r="E542">
        <v>68</v>
      </c>
      <c r="F542" s="3">
        <v>59.864378834554742</v>
      </c>
    </row>
    <row r="543" spans="1:6">
      <c r="A543">
        <v>25</v>
      </c>
      <c r="B543">
        <v>-89.234999999999999</v>
      </c>
      <c r="C543">
        <v>607</v>
      </c>
      <c r="D543">
        <v>115000</v>
      </c>
      <c r="E543">
        <v>51</v>
      </c>
      <c r="F543" s="3">
        <v>57.531061210994125</v>
      </c>
    </row>
    <row r="544" spans="1:6">
      <c r="A544">
        <v>26</v>
      </c>
      <c r="B544">
        <v>-89.13</v>
      </c>
      <c r="C544">
        <v>607</v>
      </c>
      <c r="D544">
        <v>115000</v>
      </c>
      <c r="E544">
        <v>58</v>
      </c>
      <c r="F544" s="3">
        <v>56.582119200906376</v>
      </c>
    </row>
    <row r="545" spans="1:6">
      <c r="A545">
        <v>27</v>
      </c>
      <c r="B545">
        <v>-89.016000000000005</v>
      </c>
      <c r="C545">
        <v>607</v>
      </c>
      <c r="D545">
        <v>115000</v>
      </c>
      <c r="E545">
        <v>55</v>
      </c>
      <c r="F545" s="3">
        <v>56.209172677985308</v>
      </c>
    </row>
    <row r="546" spans="1:6">
      <c r="A546">
        <v>28</v>
      </c>
      <c r="B546">
        <v>-88.896000000000001</v>
      </c>
      <c r="C546">
        <v>607</v>
      </c>
      <c r="D546">
        <v>115000</v>
      </c>
      <c r="E546">
        <v>52</v>
      </c>
      <c r="F546" s="3">
        <v>56.092295441984049</v>
      </c>
    </row>
    <row r="547" spans="1:6">
      <c r="A547">
        <v>29</v>
      </c>
      <c r="B547">
        <v>-88.790999999999997</v>
      </c>
      <c r="C547">
        <v>607</v>
      </c>
      <c r="D547">
        <v>115000</v>
      </c>
      <c r="E547">
        <v>66</v>
      </c>
      <c r="F547" s="3">
        <v>56.064701649626855</v>
      </c>
    </row>
    <row r="548" spans="1:6">
      <c r="A548">
        <v>30</v>
      </c>
      <c r="B548">
        <v>-88.671999999999997</v>
      </c>
      <c r="C548">
        <v>607</v>
      </c>
      <c r="D548">
        <v>115000</v>
      </c>
      <c r="E548">
        <v>58</v>
      </c>
      <c r="F548" s="3">
        <v>56.056879724396374</v>
      </c>
    </row>
    <row r="549" spans="1:6">
      <c r="A549">
        <v>31</v>
      </c>
      <c r="B549">
        <v>-88.56</v>
      </c>
      <c r="C549">
        <v>607</v>
      </c>
      <c r="D549">
        <v>115000</v>
      </c>
      <c r="E549">
        <v>74</v>
      </c>
      <c r="F549" s="3">
        <v>56.055364956251772</v>
      </c>
    </row>
    <row r="550" spans="1:6">
      <c r="A550">
        <v>32</v>
      </c>
      <c r="B550">
        <v>-88.451999999999998</v>
      </c>
      <c r="C550">
        <v>607</v>
      </c>
      <c r="D550">
        <v>115000</v>
      </c>
      <c r="E550">
        <v>70</v>
      </c>
      <c r="F550" s="3">
        <v>56.055075247332894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35</v>
      </c>
    </row>
    <row r="556" spans="1:6">
      <c r="A556" t="s">
        <v>16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36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75</v>
      </c>
      <c r="B568" t="s">
        <v>54</v>
      </c>
      <c r="C568" t="s">
        <v>57</v>
      </c>
      <c r="D568" t="s">
        <v>74</v>
      </c>
      <c r="E568" t="s">
        <v>73</v>
      </c>
      <c r="F568" t="s">
        <v>116</v>
      </c>
    </row>
    <row r="569" spans="1:10">
      <c r="A569">
        <v>1</v>
      </c>
      <c r="B569">
        <v>-91.947999999999993</v>
      </c>
      <c r="C569">
        <v>610</v>
      </c>
      <c r="D569">
        <v>115000</v>
      </c>
      <c r="E569">
        <v>51</v>
      </c>
      <c r="F569" s="3">
        <v>55.996658740087568</v>
      </c>
      <c r="J569" t="s">
        <v>139</v>
      </c>
    </row>
    <row r="570" spans="1:10">
      <c r="A570">
        <v>2</v>
      </c>
      <c r="B570">
        <v>-91.838999999999999</v>
      </c>
      <c r="C570">
        <v>610</v>
      </c>
      <c r="D570">
        <v>115000</v>
      </c>
      <c r="E570">
        <v>35</v>
      </c>
      <c r="F570" s="3">
        <v>55.99773769744764</v>
      </c>
    </row>
    <row r="571" spans="1:10">
      <c r="A571">
        <v>3</v>
      </c>
      <c r="B571">
        <v>-91.724000000000004</v>
      </c>
      <c r="C571">
        <v>610</v>
      </c>
      <c r="D571">
        <v>115000</v>
      </c>
      <c r="E571">
        <v>42</v>
      </c>
      <c r="F571" s="3">
        <v>56.003390776075314</v>
      </c>
    </row>
    <row r="572" spans="1:10">
      <c r="A572">
        <v>4</v>
      </c>
      <c r="B572">
        <v>-91.611999999999995</v>
      </c>
      <c r="C572">
        <v>610</v>
      </c>
      <c r="D572">
        <v>115000</v>
      </c>
      <c r="E572">
        <v>53</v>
      </c>
      <c r="F572" s="3">
        <v>56.02767165879991</v>
      </c>
    </row>
    <row r="573" spans="1:10">
      <c r="A573">
        <v>5</v>
      </c>
      <c r="B573">
        <v>-91.5</v>
      </c>
      <c r="C573">
        <v>610</v>
      </c>
      <c r="D573">
        <v>115000</v>
      </c>
      <c r="E573">
        <v>51</v>
      </c>
      <c r="F573" s="3">
        <v>56.120886026658738</v>
      </c>
    </row>
    <row r="574" spans="1:10">
      <c r="A574">
        <v>6</v>
      </c>
      <c r="B574">
        <v>-91.394000000000005</v>
      </c>
      <c r="C574">
        <v>610</v>
      </c>
      <c r="D574">
        <v>115000</v>
      </c>
      <c r="E574">
        <v>49</v>
      </c>
      <c r="F574" s="3">
        <v>56.409337147879405</v>
      </c>
    </row>
    <row r="575" spans="1:10">
      <c r="A575">
        <v>7</v>
      </c>
      <c r="B575">
        <v>-91.281000000000006</v>
      </c>
      <c r="C575">
        <v>610</v>
      </c>
      <c r="D575">
        <v>115000</v>
      </c>
      <c r="E575">
        <v>68</v>
      </c>
      <c r="F575" s="3">
        <v>57.31630998346909</v>
      </c>
    </row>
    <row r="576" spans="1:10">
      <c r="A576">
        <v>8</v>
      </c>
      <c r="B576">
        <v>-91.165000000000006</v>
      </c>
      <c r="C576">
        <v>610</v>
      </c>
      <c r="D576">
        <v>115000</v>
      </c>
      <c r="E576">
        <v>67</v>
      </c>
      <c r="F576" s="3">
        <v>59.836834348162469</v>
      </c>
    </row>
    <row r="577" spans="1:6">
      <c r="A577">
        <v>9</v>
      </c>
      <c r="B577">
        <v>-91.049000000000007</v>
      </c>
      <c r="C577">
        <v>610</v>
      </c>
      <c r="D577">
        <v>115000</v>
      </c>
      <c r="E577">
        <v>62</v>
      </c>
      <c r="F577" s="3">
        <v>65.842810455180611</v>
      </c>
    </row>
    <row r="578" spans="1:6">
      <c r="A578">
        <v>10</v>
      </c>
      <c r="B578">
        <v>-90.933999999999997</v>
      </c>
      <c r="C578">
        <v>610</v>
      </c>
      <c r="D578">
        <v>115000</v>
      </c>
      <c r="E578">
        <v>78</v>
      </c>
      <c r="F578" s="3">
        <v>78.097758929526677</v>
      </c>
    </row>
    <row r="579" spans="1:6">
      <c r="A579">
        <v>11</v>
      </c>
      <c r="B579">
        <v>-90.823999999999998</v>
      </c>
      <c r="C579">
        <v>610</v>
      </c>
      <c r="D579">
        <v>115000</v>
      </c>
      <c r="E579">
        <v>107</v>
      </c>
      <c r="F579" s="3">
        <v>98.631404315632309</v>
      </c>
    </row>
    <row r="580" spans="1:6">
      <c r="A580">
        <v>12</v>
      </c>
      <c r="B580">
        <v>-90.709000000000003</v>
      </c>
      <c r="C580">
        <v>610</v>
      </c>
      <c r="D580">
        <v>115000</v>
      </c>
      <c r="E580">
        <v>132</v>
      </c>
      <c r="F580" s="3">
        <v>131.03080949304538</v>
      </c>
    </row>
    <row r="581" spans="1:6">
      <c r="A581">
        <v>13</v>
      </c>
      <c r="B581">
        <v>-90.594999999999999</v>
      </c>
      <c r="C581">
        <v>610</v>
      </c>
      <c r="D581">
        <v>115000</v>
      </c>
      <c r="E581">
        <v>157</v>
      </c>
      <c r="F581" s="3">
        <v>172.22814398131831</v>
      </c>
    </row>
    <row r="582" spans="1:6">
      <c r="A582">
        <v>14</v>
      </c>
      <c r="B582">
        <v>-90.486999999999995</v>
      </c>
      <c r="C582">
        <v>610</v>
      </c>
      <c r="D582">
        <v>115000</v>
      </c>
      <c r="E582">
        <v>208</v>
      </c>
      <c r="F582" s="3">
        <v>213.19145204266226</v>
      </c>
    </row>
    <row r="583" spans="1:6">
      <c r="A583">
        <v>15</v>
      </c>
      <c r="B583">
        <v>-90.372</v>
      </c>
      <c r="C583">
        <v>610</v>
      </c>
      <c r="D583">
        <v>115000</v>
      </c>
      <c r="E583">
        <v>273</v>
      </c>
      <c r="F583" s="3">
        <v>248.17148734281324</v>
      </c>
    </row>
    <row r="584" spans="1:6">
      <c r="A584">
        <v>16</v>
      </c>
      <c r="B584">
        <v>-90.256</v>
      </c>
      <c r="C584">
        <v>610</v>
      </c>
      <c r="D584">
        <v>115000</v>
      </c>
      <c r="E584">
        <v>251</v>
      </c>
      <c r="F584" s="3">
        <v>263.49265865307962</v>
      </c>
    </row>
    <row r="585" spans="1:6">
      <c r="A585">
        <v>17</v>
      </c>
      <c r="B585">
        <v>-90.14</v>
      </c>
      <c r="C585">
        <v>610</v>
      </c>
      <c r="D585">
        <v>115000</v>
      </c>
      <c r="E585">
        <v>252</v>
      </c>
      <c r="F585" s="3">
        <v>253.41262385846119</v>
      </c>
    </row>
    <row r="586" spans="1:6">
      <c r="A586">
        <v>18</v>
      </c>
      <c r="B586">
        <v>-90.025000000000006</v>
      </c>
      <c r="C586">
        <v>610</v>
      </c>
      <c r="D586">
        <v>115000</v>
      </c>
      <c r="E586">
        <v>248</v>
      </c>
      <c r="F586" s="3">
        <v>221.84417103308931</v>
      </c>
    </row>
    <row r="587" spans="1:6">
      <c r="A587">
        <v>19</v>
      </c>
      <c r="B587">
        <v>-89.918999999999997</v>
      </c>
      <c r="C587">
        <v>610</v>
      </c>
      <c r="D587">
        <v>115000</v>
      </c>
      <c r="E587">
        <v>184</v>
      </c>
      <c r="F587" s="3">
        <v>182.50927243760617</v>
      </c>
    </row>
    <row r="588" spans="1:6">
      <c r="A588">
        <v>20</v>
      </c>
      <c r="B588">
        <v>-89.805999999999997</v>
      </c>
      <c r="C588">
        <v>610</v>
      </c>
      <c r="D588">
        <v>115000</v>
      </c>
      <c r="E588">
        <v>124</v>
      </c>
      <c r="F588" s="3">
        <v>140.38322289370333</v>
      </c>
    </row>
    <row r="589" spans="1:6">
      <c r="A589">
        <v>21</v>
      </c>
      <c r="B589">
        <v>-89.691000000000003</v>
      </c>
      <c r="C589">
        <v>610</v>
      </c>
      <c r="D589">
        <v>115000</v>
      </c>
      <c r="E589">
        <v>91</v>
      </c>
      <c r="F589" s="3">
        <v>105.40176492247141</v>
      </c>
    </row>
    <row r="590" spans="1:6">
      <c r="A590">
        <v>22</v>
      </c>
      <c r="B590">
        <v>-89.576999999999998</v>
      </c>
      <c r="C590">
        <v>610</v>
      </c>
      <c r="D590">
        <v>115000</v>
      </c>
      <c r="E590">
        <v>89</v>
      </c>
      <c r="F590" s="3">
        <v>81.700370953716146</v>
      </c>
    </row>
    <row r="591" spans="1:6">
      <c r="A591">
        <v>23</v>
      </c>
      <c r="B591">
        <v>-89.457999999999998</v>
      </c>
      <c r="C591">
        <v>610</v>
      </c>
      <c r="D591">
        <v>115000</v>
      </c>
      <c r="E591">
        <v>84</v>
      </c>
      <c r="F591" s="3">
        <v>67.40351617044935</v>
      </c>
    </row>
    <row r="592" spans="1:6">
      <c r="A592">
        <v>24</v>
      </c>
      <c r="B592">
        <v>-89.341999999999999</v>
      </c>
      <c r="C592">
        <v>610</v>
      </c>
      <c r="D592">
        <v>115000</v>
      </c>
      <c r="E592">
        <v>71</v>
      </c>
      <c r="F592" s="3">
        <v>60.542047220310302</v>
      </c>
    </row>
    <row r="593" spans="1:6">
      <c r="A593">
        <v>25</v>
      </c>
      <c r="B593">
        <v>-89.234999999999999</v>
      </c>
      <c r="C593">
        <v>610</v>
      </c>
      <c r="D593">
        <v>115000</v>
      </c>
      <c r="E593">
        <v>86</v>
      </c>
      <c r="F593" s="3">
        <v>57.735429582173232</v>
      </c>
    </row>
    <row r="594" spans="1:6">
      <c r="A594">
        <v>26</v>
      </c>
      <c r="B594">
        <v>-89.13</v>
      </c>
      <c r="C594">
        <v>610</v>
      </c>
      <c r="D594">
        <v>115000</v>
      </c>
      <c r="E594">
        <v>73</v>
      </c>
      <c r="F594" s="3">
        <v>56.606469066506456</v>
      </c>
    </row>
    <row r="595" spans="1:6">
      <c r="A595">
        <v>27</v>
      </c>
      <c r="B595">
        <v>-89.016000000000005</v>
      </c>
      <c r="C595">
        <v>610</v>
      </c>
      <c r="D595">
        <v>115000</v>
      </c>
      <c r="E595">
        <v>60</v>
      </c>
      <c r="F595" s="3">
        <v>56.170383606831365</v>
      </c>
    </row>
    <row r="596" spans="1:6">
      <c r="A596">
        <v>28</v>
      </c>
      <c r="B596">
        <v>-88.896000000000001</v>
      </c>
      <c r="C596">
        <v>610</v>
      </c>
      <c r="D596">
        <v>115000</v>
      </c>
      <c r="E596">
        <v>60</v>
      </c>
      <c r="F596" s="3">
        <v>56.037112556177753</v>
      </c>
    </row>
    <row r="597" spans="1:6">
      <c r="A597">
        <v>29</v>
      </c>
      <c r="B597">
        <v>-88.790999999999997</v>
      </c>
      <c r="C597">
        <v>610</v>
      </c>
      <c r="D597">
        <v>115000</v>
      </c>
      <c r="E597">
        <v>59</v>
      </c>
      <c r="F597" s="3">
        <v>56.006631298463553</v>
      </c>
    </row>
    <row r="598" spans="1:6">
      <c r="A598">
        <v>30</v>
      </c>
      <c r="B598">
        <v>-88.671999999999997</v>
      </c>
      <c r="C598">
        <v>610</v>
      </c>
      <c r="D598">
        <v>115000</v>
      </c>
      <c r="E598">
        <v>61</v>
      </c>
      <c r="F598" s="3">
        <v>55.998296631838663</v>
      </c>
    </row>
    <row r="599" spans="1:6">
      <c r="A599">
        <v>31</v>
      </c>
      <c r="B599">
        <v>-88.56</v>
      </c>
      <c r="C599">
        <v>610</v>
      </c>
      <c r="D599">
        <v>115000</v>
      </c>
      <c r="E599">
        <v>54</v>
      </c>
      <c r="F599" s="3">
        <v>55.996753851917042</v>
      </c>
    </row>
    <row r="600" spans="1:6">
      <c r="A600">
        <v>32</v>
      </c>
      <c r="B600">
        <v>-88.451999999999998</v>
      </c>
      <c r="C600">
        <v>610</v>
      </c>
      <c r="D600">
        <v>115000</v>
      </c>
      <c r="E600">
        <v>62</v>
      </c>
      <c r="F600" s="3">
        <v>55.996472884390649</v>
      </c>
    </row>
    <row r="601" spans="1:6">
      <c r="A601" t="s">
        <v>0</v>
      </c>
    </row>
    <row r="602" spans="1:6">
      <c r="A602" t="s">
        <v>0</v>
      </c>
    </row>
    <row r="603" spans="1:6">
      <c r="A603" t="s">
        <v>0</v>
      </c>
    </row>
    <row r="604" spans="1:6">
      <c r="A604" t="s">
        <v>0</v>
      </c>
    </row>
    <row r="605" spans="1:6">
      <c r="A605" t="s">
        <v>37</v>
      </c>
    </row>
    <row r="606" spans="1:6">
      <c r="A606" t="s">
        <v>16</v>
      </c>
    </row>
    <row r="607" spans="1:6">
      <c r="A607" t="s">
        <v>3</v>
      </c>
    </row>
    <row r="608" spans="1:6">
      <c r="A608" t="s">
        <v>4</v>
      </c>
    </row>
    <row r="609" spans="1:10">
      <c r="A609" t="s">
        <v>5</v>
      </c>
    </row>
    <row r="610" spans="1:10">
      <c r="A610" t="s">
        <v>38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75</v>
      </c>
      <c r="B618" t="s">
        <v>54</v>
      </c>
      <c r="C618" t="s">
        <v>57</v>
      </c>
      <c r="D618" t="s">
        <v>74</v>
      </c>
      <c r="E618" t="s">
        <v>73</v>
      </c>
      <c r="F618" t="s">
        <v>116</v>
      </c>
    </row>
    <row r="619" spans="1:10">
      <c r="A619">
        <v>1</v>
      </c>
      <c r="B619">
        <v>-91.947999999999993</v>
      </c>
      <c r="C619">
        <v>606</v>
      </c>
      <c r="D619">
        <v>115000</v>
      </c>
      <c r="E619">
        <v>52</v>
      </c>
      <c r="F619" s="3">
        <v>59.682270515440131</v>
      </c>
      <c r="J619" t="s">
        <v>140</v>
      </c>
    </row>
    <row r="620" spans="1:10">
      <c r="A620">
        <v>2</v>
      </c>
      <c r="B620">
        <v>-91.838999999999999</v>
      </c>
      <c r="C620">
        <v>606</v>
      </c>
      <c r="D620">
        <v>115000</v>
      </c>
      <c r="E620">
        <v>45</v>
      </c>
      <c r="F620" s="3">
        <v>59.683637196821095</v>
      </c>
    </row>
    <row r="621" spans="1:10">
      <c r="A621">
        <v>3</v>
      </c>
      <c r="B621">
        <v>-91.724000000000004</v>
      </c>
      <c r="C621">
        <v>606</v>
      </c>
      <c r="D621">
        <v>115000</v>
      </c>
      <c r="E621">
        <v>48</v>
      </c>
      <c r="F621" s="3">
        <v>59.690704784164367</v>
      </c>
    </row>
    <row r="622" spans="1:10">
      <c r="A622">
        <v>4</v>
      </c>
      <c r="B622">
        <v>-91.611999999999995</v>
      </c>
      <c r="C622">
        <v>606</v>
      </c>
      <c r="D622">
        <v>115000</v>
      </c>
      <c r="E622">
        <v>50</v>
      </c>
      <c r="F622" s="3">
        <v>59.720659376398579</v>
      </c>
    </row>
    <row r="623" spans="1:10">
      <c r="A623">
        <v>5</v>
      </c>
      <c r="B623">
        <v>-91.5</v>
      </c>
      <c r="C623">
        <v>606</v>
      </c>
      <c r="D623">
        <v>115000</v>
      </c>
      <c r="E623">
        <v>57</v>
      </c>
      <c r="F623" s="3">
        <v>59.83410250596571</v>
      </c>
    </row>
    <row r="624" spans="1:10">
      <c r="A624">
        <v>6</v>
      </c>
      <c r="B624">
        <v>-91.394000000000005</v>
      </c>
      <c r="C624">
        <v>606</v>
      </c>
      <c r="D624">
        <v>115000</v>
      </c>
      <c r="E624">
        <v>49</v>
      </c>
      <c r="F624" s="3">
        <v>60.1804550052384</v>
      </c>
    </row>
    <row r="625" spans="1:6">
      <c r="A625">
        <v>7</v>
      </c>
      <c r="B625">
        <v>-91.281000000000006</v>
      </c>
      <c r="C625">
        <v>606</v>
      </c>
      <c r="D625">
        <v>115000</v>
      </c>
      <c r="E625">
        <v>60</v>
      </c>
      <c r="F625" s="3">
        <v>61.254068839712438</v>
      </c>
    </row>
    <row r="626" spans="1:6">
      <c r="A626">
        <v>8</v>
      </c>
      <c r="B626">
        <v>-91.165000000000006</v>
      </c>
      <c r="C626">
        <v>606</v>
      </c>
      <c r="D626">
        <v>115000</v>
      </c>
      <c r="E626">
        <v>72</v>
      </c>
      <c r="F626" s="3">
        <v>64.192297684946084</v>
      </c>
    </row>
    <row r="627" spans="1:6">
      <c r="A627">
        <v>9</v>
      </c>
      <c r="B627">
        <v>-91.049000000000007</v>
      </c>
      <c r="C627">
        <v>606</v>
      </c>
      <c r="D627">
        <v>115000</v>
      </c>
      <c r="E627">
        <v>86</v>
      </c>
      <c r="F627" s="3">
        <v>71.081470140866614</v>
      </c>
    </row>
    <row r="628" spans="1:6">
      <c r="A628">
        <v>10</v>
      </c>
      <c r="B628">
        <v>-90.933999999999997</v>
      </c>
      <c r="C628">
        <v>606</v>
      </c>
      <c r="D628">
        <v>115000</v>
      </c>
      <c r="E628">
        <v>87</v>
      </c>
      <c r="F628" s="3">
        <v>84.902402233561901</v>
      </c>
    </row>
    <row r="629" spans="1:6">
      <c r="A629">
        <v>11</v>
      </c>
      <c r="B629">
        <v>-90.823999999999998</v>
      </c>
      <c r="C629">
        <v>606</v>
      </c>
      <c r="D629">
        <v>115000</v>
      </c>
      <c r="E629">
        <v>112</v>
      </c>
      <c r="F629" s="3">
        <v>107.65513145207478</v>
      </c>
    </row>
    <row r="630" spans="1:6">
      <c r="A630">
        <v>12</v>
      </c>
      <c r="B630">
        <v>-90.709000000000003</v>
      </c>
      <c r="C630">
        <v>606</v>
      </c>
      <c r="D630">
        <v>115000</v>
      </c>
      <c r="E630">
        <v>130</v>
      </c>
      <c r="F630" s="3">
        <v>142.8601346782574</v>
      </c>
    </row>
    <row r="631" spans="1:6">
      <c r="A631">
        <v>13</v>
      </c>
      <c r="B631">
        <v>-90.594999999999999</v>
      </c>
      <c r="C631">
        <v>606</v>
      </c>
      <c r="D631">
        <v>115000</v>
      </c>
      <c r="E631">
        <v>162</v>
      </c>
      <c r="F631" s="3">
        <v>186.60536482039933</v>
      </c>
    </row>
    <row r="632" spans="1:6">
      <c r="A632">
        <v>14</v>
      </c>
      <c r="B632">
        <v>-90.486999999999995</v>
      </c>
      <c r="C632">
        <v>606</v>
      </c>
      <c r="D632">
        <v>115000</v>
      </c>
      <c r="E632">
        <v>253</v>
      </c>
      <c r="F632" s="3">
        <v>228.87057265085832</v>
      </c>
    </row>
    <row r="633" spans="1:6">
      <c r="A633">
        <v>15</v>
      </c>
      <c r="B633">
        <v>-90.372</v>
      </c>
      <c r="C633">
        <v>606</v>
      </c>
      <c r="D633">
        <v>115000</v>
      </c>
      <c r="E633">
        <v>290</v>
      </c>
      <c r="F633" s="3">
        <v>263.30834755006163</v>
      </c>
    </row>
    <row r="634" spans="1:6">
      <c r="A634">
        <v>16</v>
      </c>
      <c r="B634">
        <v>-90.256</v>
      </c>
      <c r="C634">
        <v>606</v>
      </c>
      <c r="D634">
        <v>115000</v>
      </c>
      <c r="E634">
        <v>281</v>
      </c>
      <c r="F634" s="3">
        <v>276.04595362174723</v>
      </c>
    </row>
    <row r="635" spans="1:6">
      <c r="A635">
        <v>17</v>
      </c>
      <c r="B635">
        <v>-90.14</v>
      </c>
      <c r="C635">
        <v>606</v>
      </c>
      <c r="D635">
        <v>115000</v>
      </c>
      <c r="E635">
        <v>235</v>
      </c>
      <c r="F635" s="3">
        <v>262.2108435711948</v>
      </c>
    </row>
    <row r="636" spans="1:6">
      <c r="A636">
        <v>18</v>
      </c>
      <c r="B636">
        <v>-90.025000000000006</v>
      </c>
      <c r="C636">
        <v>606</v>
      </c>
      <c r="D636">
        <v>115000</v>
      </c>
      <c r="E636">
        <v>237</v>
      </c>
      <c r="F636" s="3">
        <v>227.05950235307463</v>
      </c>
    </row>
    <row r="637" spans="1:6">
      <c r="A637">
        <v>19</v>
      </c>
      <c r="B637">
        <v>-89.918999999999997</v>
      </c>
      <c r="C637">
        <v>606</v>
      </c>
      <c r="D637">
        <v>115000</v>
      </c>
      <c r="E637">
        <v>197</v>
      </c>
      <c r="F637" s="3">
        <v>185.420474136157</v>
      </c>
    </row>
    <row r="638" spans="1:6">
      <c r="A638">
        <v>20</v>
      </c>
      <c r="B638">
        <v>-89.805999999999997</v>
      </c>
      <c r="C638">
        <v>606</v>
      </c>
      <c r="D638">
        <v>115000</v>
      </c>
      <c r="E638">
        <v>133</v>
      </c>
      <c r="F638" s="3">
        <v>142.17461054544481</v>
      </c>
    </row>
    <row r="639" spans="1:6">
      <c r="A639">
        <v>21</v>
      </c>
      <c r="B639">
        <v>-89.691000000000003</v>
      </c>
      <c r="C639">
        <v>606</v>
      </c>
      <c r="D639">
        <v>115000</v>
      </c>
      <c r="E639">
        <v>95</v>
      </c>
      <c r="F639" s="3">
        <v>107.15957064513955</v>
      </c>
    </row>
    <row r="640" spans="1:6">
      <c r="A640">
        <v>22</v>
      </c>
      <c r="B640">
        <v>-89.576999999999998</v>
      </c>
      <c r="C640">
        <v>606</v>
      </c>
      <c r="D640">
        <v>115000</v>
      </c>
      <c r="E640">
        <v>96</v>
      </c>
      <c r="F640" s="3">
        <v>83.961949119829868</v>
      </c>
    </row>
    <row r="641" spans="1:6">
      <c r="A641">
        <v>23</v>
      </c>
      <c r="B641">
        <v>-89.457999999999998</v>
      </c>
      <c r="C641">
        <v>606</v>
      </c>
      <c r="D641">
        <v>115000</v>
      </c>
      <c r="E641">
        <v>81</v>
      </c>
      <c r="F641" s="3">
        <v>70.262755737815084</v>
      </c>
    </row>
    <row r="642" spans="1:6">
      <c r="A642">
        <v>24</v>
      </c>
      <c r="B642">
        <v>-89.341999999999999</v>
      </c>
      <c r="C642">
        <v>606</v>
      </c>
      <c r="D642">
        <v>115000</v>
      </c>
      <c r="E642">
        <v>64</v>
      </c>
      <c r="F642" s="3">
        <v>63.823113177326121</v>
      </c>
    </row>
    <row r="643" spans="1:6">
      <c r="A643">
        <v>25</v>
      </c>
      <c r="B643">
        <v>-89.234999999999999</v>
      </c>
      <c r="C643">
        <v>606</v>
      </c>
      <c r="D643">
        <v>115000</v>
      </c>
      <c r="E643">
        <v>68</v>
      </c>
      <c r="F643" s="3">
        <v>61.239804928611619</v>
      </c>
    </row>
    <row r="644" spans="1:6">
      <c r="A644">
        <v>26</v>
      </c>
      <c r="B644">
        <v>-89.13</v>
      </c>
      <c r="C644">
        <v>606</v>
      </c>
      <c r="D644">
        <v>115000</v>
      </c>
      <c r="E644">
        <v>84</v>
      </c>
      <c r="F644" s="3">
        <v>60.219399105708113</v>
      </c>
    </row>
    <row r="645" spans="1:6">
      <c r="A645">
        <v>27</v>
      </c>
      <c r="B645">
        <v>-89.016000000000005</v>
      </c>
      <c r="C645">
        <v>606</v>
      </c>
      <c r="D645">
        <v>115000</v>
      </c>
      <c r="E645">
        <v>62</v>
      </c>
      <c r="F645" s="3">
        <v>59.832428190441952</v>
      </c>
    </row>
    <row r="646" spans="1:6">
      <c r="A646">
        <v>28</v>
      </c>
      <c r="B646">
        <v>-88.896000000000001</v>
      </c>
      <c r="C646">
        <v>606</v>
      </c>
      <c r="D646">
        <v>115000</v>
      </c>
      <c r="E646">
        <v>70</v>
      </c>
      <c r="F646" s="3">
        <v>59.716474395092902</v>
      </c>
    </row>
    <row r="647" spans="1:6">
      <c r="A647">
        <v>29</v>
      </c>
      <c r="B647">
        <v>-88.790999999999997</v>
      </c>
      <c r="C647">
        <v>606</v>
      </c>
      <c r="D647">
        <v>115000</v>
      </c>
      <c r="E647">
        <v>70</v>
      </c>
      <c r="F647" s="3">
        <v>59.690472773532207</v>
      </c>
    </row>
    <row r="648" spans="1:6">
      <c r="A648">
        <v>30</v>
      </c>
      <c r="B648">
        <v>-88.671999999999997</v>
      </c>
      <c r="C648">
        <v>606</v>
      </c>
      <c r="D648">
        <v>115000</v>
      </c>
      <c r="E648">
        <v>64</v>
      </c>
      <c r="F648" s="3">
        <v>59.683494595553896</v>
      </c>
    </row>
    <row r="649" spans="1:6">
      <c r="A649">
        <v>31</v>
      </c>
      <c r="B649">
        <v>-88.56</v>
      </c>
      <c r="C649">
        <v>606</v>
      </c>
      <c r="D649">
        <v>115000</v>
      </c>
      <c r="E649">
        <v>57</v>
      </c>
      <c r="F649" s="3">
        <v>59.6822288075182</v>
      </c>
    </row>
    <row r="650" spans="1:6">
      <c r="A650">
        <v>32</v>
      </c>
      <c r="B650">
        <v>-88.451999999999998</v>
      </c>
      <c r="C650">
        <v>606</v>
      </c>
      <c r="D650">
        <v>115000</v>
      </c>
      <c r="E650">
        <v>68</v>
      </c>
      <c r="F650" s="3">
        <v>59.682002700880702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39</v>
      </c>
    </row>
    <row r="656" spans="1:6">
      <c r="A656" t="s">
        <v>16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5</v>
      </c>
    </row>
    <row r="660" spans="1:10">
      <c r="A660" t="s">
        <v>40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75</v>
      </c>
      <c r="B668" t="s">
        <v>54</v>
      </c>
      <c r="C668" t="s">
        <v>57</v>
      </c>
      <c r="D668" t="s">
        <v>74</v>
      </c>
      <c r="E668" t="s">
        <v>73</v>
      </c>
      <c r="F668" t="s">
        <v>116</v>
      </c>
    </row>
    <row r="669" spans="1:10">
      <c r="A669">
        <v>1</v>
      </c>
      <c r="B669">
        <v>-91.947999999999993</v>
      </c>
      <c r="C669">
        <v>609</v>
      </c>
      <c r="D669">
        <v>115000</v>
      </c>
      <c r="E669">
        <v>45</v>
      </c>
      <c r="F669" s="3">
        <v>58.327434688063093</v>
      </c>
      <c r="J669" t="s">
        <v>141</v>
      </c>
    </row>
    <row r="670" spans="1:10">
      <c r="A670">
        <v>2</v>
      </c>
      <c r="B670">
        <v>-91.838999999999999</v>
      </c>
      <c r="C670">
        <v>609</v>
      </c>
      <c r="D670">
        <v>115000</v>
      </c>
      <c r="E670">
        <v>55</v>
      </c>
      <c r="F670" s="3">
        <v>58.375787575835759</v>
      </c>
    </row>
    <row r="671" spans="1:10">
      <c r="A671">
        <v>3</v>
      </c>
      <c r="B671">
        <v>-91.724000000000004</v>
      </c>
      <c r="C671">
        <v>609</v>
      </c>
      <c r="D671">
        <v>115000</v>
      </c>
      <c r="E671">
        <v>47</v>
      </c>
      <c r="F671" s="3">
        <v>58.516750372353741</v>
      </c>
    </row>
    <row r="672" spans="1:10">
      <c r="A672">
        <v>4</v>
      </c>
      <c r="B672">
        <v>-91.611999999999995</v>
      </c>
      <c r="C672">
        <v>609</v>
      </c>
      <c r="D672">
        <v>115000</v>
      </c>
      <c r="E672">
        <v>51</v>
      </c>
      <c r="F672" s="3">
        <v>58.868629028738951</v>
      </c>
    </row>
    <row r="673" spans="1:6">
      <c r="A673">
        <v>5</v>
      </c>
      <c r="B673">
        <v>-91.5</v>
      </c>
      <c r="C673">
        <v>609</v>
      </c>
      <c r="D673">
        <v>115000</v>
      </c>
      <c r="E673">
        <v>48</v>
      </c>
      <c r="F673" s="3">
        <v>59.690511210214424</v>
      </c>
    </row>
    <row r="674" spans="1:6">
      <c r="A674">
        <v>6</v>
      </c>
      <c r="B674">
        <v>-91.394000000000005</v>
      </c>
      <c r="C674">
        <v>609</v>
      </c>
      <c r="D674">
        <v>115000</v>
      </c>
      <c r="E674">
        <v>69</v>
      </c>
      <c r="F674" s="3">
        <v>61.327462131668995</v>
      </c>
    </row>
    <row r="675" spans="1:6">
      <c r="A675">
        <v>7</v>
      </c>
      <c r="B675">
        <v>-91.281000000000006</v>
      </c>
      <c r="C675">
        <v>609</v>
      </c>
      <c r="D675">
        <v>115000</v>
      </c>
      <c r="E675">
        <v>67</v>
      </c>
      <c r="F675" s="3">
        <v>64.741730185249494</v>
      </c>
    </row>
    <row r="676" spans="1:6">
      <c r="A676">
        <v>8</v>
      </c>
      <c r="B676">
        <v>-91.165000000000006</v>
      </c>
      <c r="C676">
        <v>609</v>
      </c>
      <c r="D676">
        <v>115000</v>
      </c>
      <c r="E676">
        <v>82</v>
      </c>
      <c r="F676" s="3">
        <v>71.204775352028832</v>
      </c>
    </row>
    <row r="677" spans="1:6">
      <c r="A677">
        <v>9</v>
      </c>
      <c r="B677">
        <v>-91.049000000000007</v>
      </c>
      <c r="C677">
        <v>609</v>
      </c>
      <c r="D677">
        <v>115000</v>
      </c>
      <c r="E677">
        <v>85</v>
      </c>
      <c r="F677" s="3">
        <v>82.127292709106669</v>
      </c>
    </row>
    <row r="678" spans="1:6">
      <c r="A678">
        <v>10</v>
      </c>
      <c r="B678">
        <v>-90.933999999999997</v>
      </c>
      <c r="C678">
        <v>609</v>
      </c>
      <c r="D678">
        <v>115000</v>
      </c>
      <c r="E678">
        <v>109</v>
      </c>
      <c r="F678" s="3">
        <v>98.674139529481593</v>
      </c>
    </row>
    <row r="679" spans="1:6">
      <c r="A679">
        <v>11</v>
      </c>
      <c r="B679">
        <v>-90.823999999999998</v>
      </c>
      <c r="C679">
        <v>609</v>
      </c>
      <c r="D679">
        <v>115000</v>
      </c>
      <c r="E679">
        <v>114</v>
      </c>
      <c r="F679" s="3">
        <v>120.32305467543434</v>
      </c>
    </row>
    <row r="680" spans="1:6">
      <c r="A680">
        <v>12</v>
      </c>
      <c r="B680">
        <v>-90.709000000000003</v>
      </c>
      <c r="C680">
        <v>609</v>
      </c>
      <c r="D680">
        <v>115000</v>
      </c>
      <c r="E680">
        <v>128</v>
      </c>
      <c r="F680" s="3">
        <v>148.11907891361813</v>
      </c>
    </row>
    <row r="681" spans="1:6">
      <c r="A681">
        <v>13</v>
      </c>
      <c r="B681">
        <v>-90.594999999999999</v>
      </c>
      <c r="C681">
        <v>609</v>
      </c>
      <c r="D681">
        <v>115000</v>
      </c>
      <c r="E681">
        <v>170</v>
      </c>
      <c r="F681" s="3">
        <v>178.07579022042725</v>
      </c>
    </row>
    <row r="682" spans="1:6">
      <c r="A682">
        <v>14</v>
      </c>
      <c r="B682">
        <v>-90.486999999999995</v>
      </c>
      <c r="C682">
        <v>609</v>
      </c>
      <c r="D682">
        <v>115000</v>
      </c>
      <c r="E682">
        <v>231</v>
      </c>
      <c r="F682" s="3">
        <v>204.57859884709043</v>
      </c>
    </row>
    <row r="683" spans="1:6">
      <c r="A683">
        <v>15</v>
      </c>
      <c r="B683">
        <v>-90.372</v>
      </c>
      <c r="C683">
        <v>609</v>
      </c>
      <c r="D683">
        <v>115000</v>
      </c>
      <c r="E683">
        <v>228</v>
      </c>
      <c r="F683" s="3">
        <v>225.7204363241018</v>
      </c>
    </row>
    <row r="684" spans="1:6">
      <c r="A684">
        <v>16</v>
      </c>
      <c r="B684">
        <v>-90.256</v>
      </c>
      <c r="C684">
        <v>609</v>
      </c>
      <c r="D684">
        <v>115000</v>
      </c>
      <c r="E684">
        <v>228</v>
      </c>
      <c r="F684" s="3">
        <v>235.15501654752325</v>
      </c>
    </row>
    <row r="685" spans="1:6">
      <c r="A685">
        <v>17</v>
      </c>
      <c r="B685">
        <v>-90.14</v>
      </c>
      <c r="C685">
        <v>609</v>
      </c>
      <c r="D685">
        <v>115000</v>
      </c>
      <c r="E685">
        <v>244</v>
      </c>
      <c r="F685" s="3">
        <v>230.46492435279819</v>
      </c>
    </row>
    <row r="686" spans="1:6">
      <c r="A686">
        <v>18</v>
      </c>
      <c r="B686">
        <v>-90.025000000000006</v>
      </c>
      <c r="C686">
        <v>609</v>
      </c>
      <c r="D686">
        <v>115000</v>
      </c>
      <c r="E686">
        <v>218</v>
      </c>
      <c r="F686" s="3">
        <v>212.94950132745038</v>
      </c>
    </row>
    <row r="687" spans="1:6">
      <c r="A687">
        <v>19</v>
      </c>
      <c r="B687">
        <v>-89.918999999999997</v>
      </c>
      <c r="C687">
        <v>609</v>
      </c>
      <c r="D687">
        <v>115000</v>
      </c>
      <c r="E687">
        <v>198</v>
      </c>
      <c r="F687" s="3">
        <v>188.77091493091822</v>
      </c>
    </row>
    <row r="688" spans="1:6">
      <c r="A688">
        <v>20</v>
      </c>
      <c r="B688">
        <v>-89.805999999999997</v>
      </c>
      <c r="C688">
        <v>609</v>
      </c>
      <c r="D688">
        <v>115000</v>
      </c>
      <c r="E688">
        <v>141</v>
      </c>
      <c r="F688" s="3">
        <v>159.26631884220299</v>
      </c>
    </row>
    <row r="689" spans="1:6">
      <c r="A689">
        <v>21</v>
      </c>
      <c r="B689">
        <v>-89.691000000000003</v>
      </c>
      <c r="C689">
        <v>609</v>
      </c>
      <c r="D689">
        <v>115000</v>
      </c>
      <c r="E689">
        <v>118</v>
      </c>
      <c r="F689" s="3">
        <v>130.12924036984029</v>
      </c>
    </row>
    <row r="690" spans="1:6">
      <c r="A690">
        <v>22</v>
      </c>
      <c r="B690">
        <v>-89.576999999999998</v>
      </c>
      <c r="C690">
        <v>609</v>
      </c>
      <c r="D690">
        <v>115000</v>
      </c>
      <c r="E690">
        <v>110</v>
      </c>
      <c r="F690" s="3">
        <v>105.64746772049637</v>
      </c>
    </row>
    <row r="691" spans="1:6">
      <c r="A691">
        <v>23</v>
      </c>
      <c r="B691">
        <v>-89.457999999999998</v>
      </c>
      <c r="C691">
        <v>609</v>
      </c>
      <c r="D691">
        <v>115000</v>
      </c>
      <c r="E691">
        <v>85</v>
      </c>
      <c r="F691" s="3">
        <v>86.47125200499967</v>
      </c>
    </row>
    <row r="692" spans="1:6">
      <c r="A692">
        <v>24</v>
      </c>
      <c r="B692">
        <v>-89.341999999999999</v>
      </c>
      <c r="C692">
        <v>609</v>
      </c>
      <c r="D692">
        <v>115000</v>
      </c>
      <c r="E692">
        <v>89</v>
      </c>
      <c r="F692" s="3">
        <v>73.934324797688447</v>
      </c>
    </row>
    <row r="693" spans="1:6">
      <c r="A693">
        <v>25</v>
      </c>
      <c r="B693">
        <v>-89.234999999999999</v>
      </c>
      <c r="C693">
        <v>609</v>
      </c>
      <c r="D693">
        <v>115000</v>
      </c>
      <c r="E693">
        <v>70</v>
      </c>
      <c r="F693" s="3">
        <v>66.748359739126968</v>
      </c>
    </row>
    <row r="694" spans="1:6">
      <c r="A694">
        <v>26</v>
      </c>
      <c r="B694">
        <v>-89.13</v>
      </c>
      <c r="C694">
        <v>609</v>
      </c>
      <c r="D694">
        <v>115000</v>
      </c>
      <c r="E694">
        <v>69</v>
      </c>
      <c r="F694" s="3">
        <v>62.617142380010179</v>
      </c>
    </row>
    <row r="695" spans="1:6">
      <c r="A695">
        <v>27</v>
      </c>
      <c r="B695">
        <v>-89.016000000000005</v>
      </c>
      <c r="C695">
        <v>609</v>
      </c>
      <c r="D695">
        <v>115000</v>
      </c>
      <c r="E695">
        <v>71</v>
      </c>
      <c r="F695" s="3">
        <v>60.231693230193819</v>
      </c>
    </row>
    <row r="696" spans="1:6">
      <c r="A696">
        <v>28</v>
      </c>
      <c r="B696">
        <v>-88.896000000000001</v>
      </c>
      <c r="C696">
        <v>609</v>
      </c>
      <c r="D696">
        <v>115000</v>
      </c>
      <c r="E696">
        <v>67</v>
      </c>
      <c r="F696" s="3">
        <v>59.062014270871131</v>
      </c>
    </row>
    <row r="697" spans="1:6">
      <c r="A697">
        <v>29</v>
      </c>
      <c r="B697">
        <v>-88.790999999999997</v>
      </c>
      <c r="C697">
        <v>609</v>
      </c>
      <c r="D697">
        <v>115000</v>
      </c>
      <c r="E697">
        <v>55</v>
      </c>
      <c r="F697" s="3">
        <v>58.615474686789852</v>
      </c>
    </row>
    <row r="698" spans="1:6">
      <c r="A698">
        <v>30</v>
      </c>
      <c r="B698">
        <v>-88.671999999999997</v>
      </c>
      <c r="C698">
        <v>609</v>
      </c>
      <c r="D698">
        <v>115000</v>
      </c>
      <c r="E698">
        <v>55</v>
      </c>
      <c r="F698" s="3">
        <v>58.408485847354491</v>
      </c>
    </row>
    <row r="699" spans="1:6">
      <c r="A699">
        <v>31</v>
      </c>
      <c r="B699">
        <v>-88.56</v>
      </c>
      <c r="C699">
        <v>609</v>
      </c>
      <c r="D699">
        <v>115000</v>
      </c>
      <c r="E699">
        <v>70</v>
      </c>
      <c r="F699" s="3">
        <v>58.338181182762774</v>
      </c>
    </row>
    <row r="700" spans="1:6">
      <c r="A700">
        <v>32</v>
      </c>
      <c r="B700">
        <v>-88.451999999999998</v>
      </c>
      <c r="C700">
        <v>609</v>
      </c>
      <c r="D700">
        <v>115000</v>
      </c>
      <c r="E700">
        <v>75</v>
      </c>
      <c r="F700" s="3">
        <v>58.314445030099016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41</v>
      </c>
    </row>
    <row r="706" spans="1:10">
      <c r="A706" t="s">
        <v>16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5</v>
      </c>
    </row>
    <row r="710" spans="1:10">
      <c r="A710" t="s">
        <v>42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75</v>
      </c>
      <c r="B718" t="s">
        <v>54</v>
      </c>
      <c r="C718" t="s">
        <v>57</v>
      </c>
      <c r="D718" t="s">
        <v>74</v>
      </c>
      <c r="E718" t="s">
        <v>73</v>
      </c>
      <c r="F718" t="s">
        <v>116</v>
      </c>
    </row>
    <row r="719" spans="1:10">
      <c r="A719">
        <v>1</v>
      </c>
      <c r="B719">
        <v>-91.947999999999993</v>
      </c>
      <c r="C719">
        <v>609</v>
      </c>
      <c r="D719">
        <v>115000</v>
      </c>
      <c r="E719">
        <v>48</v>
      </c>
      <c r="F719" s="3">
        <v>50.572457546276759</v>
      </c>
      <c r="J719" t="s">
        <v>142</v>
      </c>
    </row>
    <row r="720" spans="1:10">
      <c r="A720">
        <v>2</v>
      </c>
      <c r="B720">
        <v>-91.838999999999999</v>
      </c>
      <c r="C720">
        <v>609</v>
      </c>
      <c r="D720">
        <v>115000</v>
      </c>
      <c r="E720">
        <v>41</v>
      </c>
      <c r="F720" s="3">
        <v>50.714581335371641</v>
      </c>
    </row>
    <row r="721" spans="1:6">
      <c r="A721">
        <v>3</v>
      </c>
      <c r="B721">
        <v>-91.724000000000004</v>
      </c>
      <c r="C721">
        <v>609</v>
      </c>
      <c r="D721">
        <v>115000</v>
      </c>
      <c r="E721">
        <v>46</v>
      </c>
      <c r="F721" s="3">
        <v>50.99341410877976</v>
      </c>
    </row>
    <row r="722" spans="1:6">
      <c r="A722">
        <v>4</v>
      </c>
      <c r="B722">
        <v>-91.611999999999995</v>
      </c>
      <c r="C722">
        <v>609</v>
      </c>
      <c r="D722">
        <v>115000</v>
      </c>
      <c r="E722">
        <v>54</v>
      </c>
      <c r="F722" s="3">
        <v>51.478530575642374</v>
      </c>
    </row>
    <row r="723" spans="1:6">
      <c r="A723">
        <v>5</v>
      </c>
      <c r="B723">
        <v>-91.5</v>
      </c>
      <c r="C723">
        <v>609</v>
      </c>
      <c r="D723">
        <v>115000</v>
      </c>
      <c r="E723">
        <v>60</v>
      </c>
      <c r="F723" s="3">
        <v>52.300314603010207</v>
      </c>
    </row>
    <row r="724" spans="1:6">
      <c r="A724">
        <v>6</v>
      </c>
      <c r="B724">
        <v>-91.394000000000005</v>
      </c>
      <c r="C724">
        <v>609</v>
      </c>
      <c r="D724">
        <v>115000</v>
      </c>
      <c r="E724">
        <v>61</v>
      </c>
      <c r="F724" s="3">
        <v>53.541755450609593</v>
      </c>
    </row>
    <row r="725" spans="1:6">
      <c r="A725">
        <v>7</v>
      </c>
      <c r="B725">
        <v>-91.281000000000006</v>
      </c>
      <c r="C725">
        <v>609</v>
      </c>
      <c r="D725">
        <v>115000</v>
      </c>
      <c r="E725">
        <v>53</v>
      </c>
      <c r="F725" s="3">
        <v>55.568356628151072</v>
      </c>
    </row>
    <row r="726" spans="1:6">
      <c r="A726">
        <v>8</v>
      </c>
      <c r="B726">
        <v>-91.165000000000006</v>
      </c>
      <c r="C726">
        <v>609</v>
      </c>
      <c r="D726">
        <v>115000</v>
      </c>
      <c r="E726">
        <v>64</v>
      </c>
      <c r="F726" s="3">
        <v>58.65796836112434</v>
      </c>
    </row>
    <row r="727" spans="1:6">
      <c r="A727">
        <v>9</v>
      </c>
      <c r="B727">
        <v>-91.049000000000007</v>
      </c>
      <c r="C727">
        <v>609</v>
      </c>
      <c r="D727">
        <v>115000</v>
      </c>
      <c r="E727">
        <v>65</v>
      </c>
      <c r="F727" s="3">
        <v>63.030976897839665</v>
      </c>
    </row>
    <row r="728" spans="1:6">
      <c r="A728">
        <v>10</v>
      </c>
      <c r="B728">
        <v>-90.933999999999997</v>
      </c>
      <c r="C728">
        <v>609</v>
      </c>
      <c r="D728">
        <v>115000</v>
      </c>
      <c r="E728">
        <v>72</v>
      </c>
      <c r="F728" s="3">
        <v>68.830374519139482</v>
      </c>
    </row>
    <row r="729" spans="1:6">
      <c r="A729">
        <v>11</v>
      </c>
      <c r="B729">
        <v>-90.823999999999998</v>
      </c>
      <c r="C729">
        <v>609</v>
      </c>
      <c r="D729">
        <v>115000</v>
      </c>
      <c r="E729">
        <v>68</v>
      </c>
      <c r="F729" s="3">
        <v>75.799866212546661</v>
      </c>
    </row>
    <row r="730" spans="1:6">
      <c r="A730">
        <v>12</v>
      </c>
      <c r="B730">
        <v>-90.709000000000003</v>
      </c>
      <c r="C730">
        <v>609</v>
      </c>
      <c r="D730">
        <v>115000</v>
      </c>
      <c r="E730">
        <v>91</v>
      </c>
      <c r="F730" s="3">
        <v>84.436633875373445</v>
      </c>
    </row>
    <row r="731" spans="1:6">
      <c r="A731">
        <v>13</v>
      </c>
      <c r="B731">
        <v>-90.594999999999999</v>
      </c>
      <c r="C731">
        <v>609</v>
      </c>
      <c r="D731">
        <v>115000</v>
      </c>
      <c r="E731">
        <v>74</v>
      </c>
      <c r="F731" s="3">
        <v>93.976405938500307</v>
      </c>
    </row>
    <row r="732" spans="1:6">
      <c r="A732">
        <v>14</v>
      </c>
      <c r="B732">
        <v>-90.486999999999995</v>
      </c>
      <c r="C732">
        <v>609</v>
      </c>
      <c r="D732">
        <v>115000</v>
      </c>
      <c r="E732">
        <v>105</v>
      </c>
      <c r="F732" s="3">
        <v>103.33170264097606</v>
      </c>
    </row>
    <row r="733" spans="1:6">
      <c r="A733">
        <v>15</v>
      </c>
      <c r="B733">
        <v>-90.372</v>
      </c>
      <c r="C733">
        <v>609</v>
      </c>
      <c r="D733">
        <v>115000</v>
      </c>
      <c r="E733">
        <v>116</v>
      </c>
      <c r="F733" s="3">
        <v>112.81033999767233</v>
      </c>
    </row>
    <row r="734" spans="1:6">
      <c r="A734">
        <v>16</v>
      </c>
      <c r="B734">
        <v>-90.256</v>
      </c>
      <c r="C734">
        <v>609</v>
      </c>
      <c r="D734">
        <v>115000</v>
      </c>
      <c r="E734">
        <v>141</v>
      </c>
      <c r="F734" s="3">
        <v>120.90009937613468</v>
      </c>
    </row>
    <row r="735" spans="1:6">
      <c r="A735">
        <v>17</v>
      </c>
      <c r="B735">
        <v>-90.14</v>
      </c>
      <c r="C735">
        <v>609</v>
      </c>
      <c r="D735">
        <v>115000</v>
      </c>
      <c r="E735">
        <v>123</v>
      </c>
      <c r="F735" s="3">
        <v>126.57399306212456</v>
      </c>
    </row>
    <row r="736" spans="1:6">
      <c r="A736">
        <v>18</v>
      </c>
      <c r="B736">
        <v>-90.025000000000006</v>
      </c>
      <c r="C736">
        <v>609</v>
      </c>
      <c r="D736">
        <v>115000</v>
      </c>
      <c r="E736">
        <v>149</v>
      </c>
      <c r="F736" s="3">
        <v>129.11635921960624</v>
      </c>
    </row>
    <row r="737" spans="1:6">
      <c r="A737">
        <v>19</v>
      </c>
      <c r="B737">
        <v>-89.918999999999997</v>
      </c>
      <c r="C737">
        <v>609</v>
      </c>
      <c r="D737">
        <v>115000</v>
      </c>
      <c r="E737">
        <v>133</v>
      </c>
      <c r="F737" s="3">
        <v>128.4532736790089</v>
      </c>
    </row>
    <row r="738" spans="1:6">
      <c r="A738">
        <v>20</v>
      </c>
      <c r="B738">
        <v>-89.805999999999997</v>
      </c>
      <c r="C738">
        <v>609</v>
      </c>
      <c r="D738">
        <v>115000</v>
      </c>
      <c r="E738">
        <v>110</v>
      </c>
      <c r="F738" s="3">
        <v>124.65235552071834</v>
      </c>
    </row>
    <row r="739" spans="1:6">
      <c r="A739">
        <v>21</v>
      </c>
      <c r="B739">
        <v>-89.691000000000003</v>
      </c>
      <c r="C739">
        <v>609</v>
      </c>
      <c r="D739">
        <v>115000</v>
      </c>
      <c r="E739">
        <v>121</v>
      </c>
      <c r="F739" s="3">
        <v>117.98104628306298</v>
      </c>
    </row>
    <row r="740" spans="1:6">
      <c r="A740">
        <v>22</v>
      </c>
      <c r="B740">
        <v>-89.576999999999998</v>
      </c>
      <c r="C740">
        <v>609</v>
      </c>
      <c r="D740">
        <v>115000</v>
      </c>
      <c r="E740">
        <v>94</v>
      </c>
      <c r="F740" s="3">
        <v>109.36013646249582</v>
      </c>
    </row>
    <row r="741" spans="1:6">
      <c r="A741">
        <v>23</v>
      </c>
      <c r="B741">
        <v>-89.457999999999998</v>
      </c>
      <c r="C741">
        <v>609</v>
      </c>
      <c r="D741">
        <v>115000</v>
      </c>
      <c r="E741">
        <v>96</v>
      </c>
      <c r="F741" s="3">
        <v>99.242388229008469</v>
      </c>
    </row>
    <row r="742" spans="1:6">
      <c r="A742">
        <v>24</v>
      </c>
      <c r="B742">
        <v>-89.341999999999999</v>
      </c>
      <c r="C742">
        <v>609</v>
      </c>
      <c r="D742">
        <v>115000</v>
      </c>
      <c r="E742">
        <v>100</v>
      </c>
      <c r="F742" s="3">
        <v>89.263603582720123</v>
      </c>
    </row>
    <row r="743" spans="1:6">
      <c r="A743">
        <v>25</v>
      </c>
      <c r="B743">
        <v>-89.234999999999999</v>
      </c>
      <c r="C743">
        <v>609</v>
      </c>
      <c r="D743">
        <v>115000</v>
      </c>
      <c r="E743">
        <v>83</v>
      </c>
      <c r="F743" s="3">
        <v>80.661118823641075</v>
      </c>
    </row>
    <row r="744" spans="1:6">
      <c r="A744">
        <v>26</v>
      </c>
      <c r="B744">
        <v>-89.13</v>
      </c>
      <c r="C744">
        <v>609</v>
      </c>
      <c r="D744">
        <v>115000</v>
      </c>
      <c r="E744">
        <v>72</v>
      </c>
      <c r="F744" s="3">
        <v>73.220030326529709</v>
      </c>
    </row>
    <row r="745" spans="1:6">
      <c r="A745">
        <v>27</v>
      </c>
      <c r="B745">
        <v>-89.016000000000005</v>
      </c>
      <c r="C745">
        <v>609</v>
      </c>
      <c r="D745">
        <v>115000</v>
      </c>
      <c r="E745">
        <v>65</v>
      </c>
      <c r="F745" s="3">
        <v>66.520994213748892</v>
      </c>
    </row>
    <row r="746" spans="1:6">
      <c r="A746">
        <v>28</v>
      </c>
      <c r="B746">
        <v>-88.896000000000001</v>
      </c>
      <c r="C746">
        <v>609</v>
      </c>
      <c r="D746">
        <v>115000</v>
      </c>
      <c r="E746">
        <v>75</v>
      </c>
      <c r="F746" s="3">
        <v>61.078488645252918</v>
      </c>
    </row>
    <row r="747" spans="1:6">
      <c r="A747">
        <v>29</v>
      </c>
      <c r="B747">
        <v>-88.790999999999997</v>
      </c>
      <c r="C747">
        <v>609</v>
      </c>
      <c r="D747">
        <v>115000</v>
      </c>
      <c r="E747">
        <v>52</v>
      </c>
      <c r="F747" s="3">
        <v>57.565446145987345</v>
      </c>
    </row>
    <row r="748" spans="1:6">
      <c r="A748">
        <v>30</v>
      </c>
      <c r="B748">
        <v>-88.671999999999997</v>
      </c>
      <c r="C748">
        <v>609</v>
      </c>
      <c r="D748">
        <v>115000</v>
      </c>
      <c r="E748">
        <v>63</v>
      </c>
      <c r="F748" s="3">
        <v>54.767025027290664</v>
      </c>
    </row>
    <row r="749" spans="1:6">
      <c r="A749">
        <v>31</v>
      </c>
      <c r="B749">
        <v>-88.56</v>
      </c>
      <c r="C749">
        <v>609</v>
      </c>
      <c r="D749">
        <v>115000</v>
      </c>
      <c r="E749">
        <v>47</v>
      </c>
      <c r="F749" s="3">
        <v>53.030362329470968</v>
      </c>
    </row>
    <row r="750" spans="1:6">
      <c r="A750">
        <v>32</v>
      </c>
      <c r="B750">
        <v>-88.451999999999998</v>
      </c>
      <c r="C750">
        <v>609</v>
      </c>
      <c r="D750">
        <v>115000</v>
      </c>
      <c r="E750">
        <v>58</v>
      </c>
      <c r="F750" s="3">
        <v>51.95624693963331</v>
      </c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43</v>
      </c>
    </row>
    <row r="756" spans="1:6">
      <c r="A756" t="s">
        <v>25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5</v>
      </c>
    </row>
    <row r="760" spans="1:6">
      <c r="A760" t="s">
        <v>44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9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75</v>
      </c>
      <c r="B768" t="s">
        <v>54</v>
      </c>
      <c r="C768" t="s">
        <v>57</v>
      </c>
      <c r="D768" t="s">
        <v>74</v>
      </c>
      <c r="E768" t="s">
        <v>73</v>
      </c>
      <c r="F768" t="s">
        <v>116</v>
      </c>
    </row>
    <row r="769" spans="1:10">
      <c r="A769">
        <v>1</v>
      </c>
      <c r="B769">
        <v>-91.947999999999993</v>
      </c>
      <c r="C769">
        <v>1832</v>
      </c>
      <c r="D769">
        <v>345000</v>
      </c>
      <c r="E769">
        <v>130</v>
      </c>
      <c r="F769" s="3">
        <v>155.07195697613415</v>
      </c>
      <c r="J769" t="s">
        <v>143</v>
      </c>
    </row>
    <row r="770" spans="1:10">
      <c r="A770">
        <v>2</v>
      </c>
      <c r="B770">
        <v>-91.838999999999999</v>
      </c>
      <c r="C770">
        <v>1832</v>
      </c>
      <c r="D770">
        <v>345000</v>
      </c>
      <c r="E770">
        <v>131</v>
      </c>
      <c r="F770" s="3">
        <v>155.71978187242635</v>
      </c>
    </row>
    <row r="771" spans="1:10">
      <c r="A771">
        <v>3</v>
      </c>
      <c r="B771">
        <v>-91.724000000000004</v>
      </c>
      <c r="C771">
        <v>1832</v>
      </c>
      <c r="D771">
        <v>345000</v>
      </c>
      <c r="E771">
        <v>161</v>
      </c>
      <c r="F771" s="3">
        <v>156.97343372502499</v>
      </c>
    </row>
    <row r="772" spans="1:10">
      <c r="A772">
        <v>4</v>
      </c>
      <c r="B772">
        <v>-91.611999999999995</v>
      </c>
      <c r="C772">
        <v>1832</v>
      </c>
      <c r="D772">
        <v>345000</v>
      </c>
      <c r="E772">
        <v>176</v>
      </c>
      <c r="F772" s="3">
        <v>159.12482632751312</v>
      </c>
    </row>
    <row r="773" spans="1:10">
      <c r="A773">
        <v>5</v>
      </c>
      <c r="B773">
        <v>-91.5</v>
      </c>
      <c r="C773">
        <v>1832</v>
      </c>
      <c r="D773">
        <v>345000</v>
      </c>
      <c r="E773">
        <v>141</v>
      </c>
      <c r="F773" s="3">
        <v>162.72027880397383</v>
      </c>
    </row>
    <row r="774" spans="1:10">
      <c r="A774">
        <v>6</v>
      </c>
      <c r="B774">
        <v>-91.394000000000005</v>
      </c>
      <c r="C774">
        <v>1832</v>
      </c>
      <c r="D774">
        <v>345000</v>
      </c>
      <c r="E774">
        <v>156</v>
      </c>
      <c r="F774" s="3">
        <v>168.08105837188592</v>
      </c>
    </row>
    <row r="775" spans="1:10">
      <c r="A775">
        <v>7</v>
      </c>
      <c r="B775">
        <v>-91.281000000000006</v>
      </c>
      <c r="C775">
        <v>1832</v>
      </c>
      <c r="D775">
        <v>345000</v>
      </c>
      <c r="E775">
        <v>164</v>
      </c>
      <c r="F775" s="3">
        <v>176.71651043304527</v>
      </c>
    </row>
    <row r="776" spans="1:10">
      <c r="A776">
        <v>8</v>
      </c>
      <c r="B776">
        <v>-91.165000000000006</v>
      </c>
      <c r="C776">
        <v>1832</v>
      </c>
      <c r="D776">
        <v>345000</v>
      </c>
      <c r="E776">
        <v>177</v>
      </c>
      <c r="F776" s="3">
        <v>189.69865057397368</v>
      </c>
    </row>
    <row r="777" spans="1:10">
      <c r="A777">
        <v>9</v>
      </c>
      <c r="B777">
        <v>-91.049000000000007</v>
      </c>
      <c r="C777">
        <v>1832</v>
      </c>
      <c r="D777">
        <v>345000</v>
      </c>
      <c r="E777">
        <v>209</v>
      </c>
      <c r="F777" s="3">
        <v>207.81178061474955</v>
      </c>
    </row>
    <row r="778" spans="1:10">
      <c r="A778">
        <v>10</v>
      </c>
      <c r="B778">
        <v>-90.933999999999997</v>
      </c>
      <c r="C778">
        <v>1832</v>
      </c>
      <c r="D778">
        <v>345000</v>
      </c>
      <c r="E778">
        <v>223</v>
      </c>
      <c r="F778" s="3">
        <v>231.48454304034689</v>
      </c>
    </row>
    <row r="779" spans="1:10">
      <c r="A779">
        <v>11</v>
      </c>
      <c r="B779">
        <v>-90.823999999999998</v>
      </c>
      <c r="C779">
        <v>1832</v>
      </c>
      <c r="D779">
        <v>345000</v>
      </c>
      <c r="E779">
        <v>264</v>
      </c>
      <c r="F779" s="3">
        <v>259.51709637368765</v>
      </c>
    </row>
    <row r="780" spans="1:10">
      <c r="A780">
        <v>12</v>
      </c>
      <c r="B780">
        <v>-90.709000000000003</v>
      </c>
      <c r="C780">
        <v>1832</v>
      </c>
      <c r="D780">
        <v>345000</v>
      </c>
      <c r="E780">
        <v>301</v>
      </c>
      <c r="F780" s="3">
        <v>293.71667084303027</v>
      </c>
    </row>
    <row r="781" spans="1:10">
      <c r="A781">
        <v>13</v>
      </c>
      <c r="B781">
        <v>-90.594999999999999</v>
      </c>
      <c r="C781">
        <v>1832</v>
      </c>
      <c r="D781">
        <v>345000</v>
      </c>
      <c r="E781">
        <v>327</v>
      </c>
      <c r="F781" s="3">
        <v>330.84350456526437</v>
      </c>
    </row>
    <row r="782" spans="1:10">
      <c r="A782">
        <v>14</v>
      </c>
      <c r="B782">
        <v>-90.486999999999995</v>
      </c>
      <c r="C782">
        <v>1832</v>
      </c>
      <c r="D782">
        <v>345000</v>
      </c>
      <c r="E782">
        <v>365</v>
      </c>
      <c r="F782" s="3">
        <v>366.56221904465554</v>
      </c>
    </row>
    <row r="783" spans="1:10">
      <c r="A783">
        <v>15</v>
      </c>
      <c r="B783">
        <v>-90.372</v>
      </c>
      <c r="C783">
        <v>1832</v>
      </c>
      <c r="D783">
        <v>345000</v>
      </c>
      <c r="E783">
        <v>412</v>
      </c>
      <c r="F783" s="3">
        <v>401.90660706966366</v>
      </c>
    </row>
    <row r="784" spans="1:10">
      <c r="A784">
        <v>16</v>
      </c>
      <c r="B784">
        <v>-90.256</v>
      </c>
      <c r="C784">
        <v>1832</v>
      </c>
      <c r="D784">
        <v>345000</v>
      </c>
      <c r="E784">
        <v>440</v>
      </c>
      <c r="F784" s="3">
        <v>431.05084841205615</v>
      </c>
    </row>
    <row r="785" spans="1:6">
      <c r="A785">
        <v>17</v>
      </c>
      <c r="B785">
        <v>-90.14</v>
      </c>
      <c r="C785">
        <v>1832</v>
      </c>
      <c r="D785">
        <v>345000</v>
      </c>
      <c r="E785">
        <v>485</v>
      </c>
      <c r="F785" s="3">
        <v>450.22780446026377</v>
      </c>
    </row>
    <row r="786" spans="1:6">
      <c r="A786">
        <v>18</v>
      </c>
      <c r="B786">
        <v>-90.025000000000006</v>
      </c>
      <c r="C786">
        <v>1832</v>
      </c>
      <c r="D786">
        <v>345000</v>
      </c>
      <c r="E786">
        <v>466</v>
      </c>
      <c r="F786" s="3">
        <v>457.02510467075035</v>
      </c>
    </row>
    <row r="787" spans="1:6">
      <c r="A787">
        <v>19</v>
      </c>
      <c r="B787">
        <v>-89.918999999999997</v>
      </c>
      <c r="C787">
        <v>1832</v>
      </c>
      <c r="D787">
        <v>345000</v>
      </c>
      <c r="E787">
        <v>439</v>
      </c>
      <c r="F787" s="3">
        <v>451.73952547936307</v>
      </c>
    </row>
    <row r="788" spans="1:6">
      <c r="A788">
        <v>20</v>
      </c>
      <c r="B788">
        <v>-89.805999999999997</v>
      </c>
      <c r="C788">
        <v>1832</v>
      </c>
      <c r="D788">
        <v>345000</v>
      </c>
      <c r="E788">
        <v>428</v>
      </c>
      <c r="F788" s="3">
        <v>434.5589519861245</v>
      </c>
    </row>
    <row r="789" spans="1:6">
      <c r="A789">
        <v>21</v>
      </c>
      <c r="B789">
        <v>-89.691000000000003</v>
      </c>
      <c r="C789">
        <v>1832</v>
      </c>
      <c r="D789">
        <v>345000</v>
      </c>
      <c r="E789">
        <v>390</v>
      </c>
      <c r="F789" s="3">
        <v>406.95463521221052</v>
      </c>
    </row>
    <row r="790" spans="1:6">
      <c r="A790">
        <v>22</v>
      </c>
      <c r="B790">
        <v>-89.576999999999998</v>
      </c>
      <c r="C790">
        <v>1832</v>
      </c>
      <c r="D790">
        <v>345000</v>
      </c>
      <c r="E790">
        <v>365</v>
      </c>
      <c r="F790" s="3">
        <v>372.69096262741158</v>
      </c>
    </row>
    <row r="791" spans="1:6">
      <c r="A791">
        <v>23</v>
      </c>
      <c r="B791">
        <v>-89.457999999999998</v>
      </c>
      <c r="C791">
        <v>1832</v>
      </c>
      <c r="D791">
        <v>345000</v>
      </c>
      <c r="E791">
        <v>315</v>
      </c>
      <c r="F791" s="3">
        <v>333.50916820901824</v>
      </c>
    </row>
    <row r="792" spans="1:6">
      <c r="A792">
        <v>24</v>
      </c>
      <c r="B792">
        <v>-89.341999999999999</v>
      </c>
      <c r="C792">
        <v>1832</v>
      </c>
      <c r="D792">
        <v>345000</v>
      </c>
      <c r="E792">
        <v>290</v>
      </c>
      <c r="F792" s="3">
        <v>295.61413257568694</v>
      </c>
    </row>
    <row r="793" spans="1:6">
      <c r="A793">
        <v>25</v>
      </c>
      <c r="B793">
        <v>-89.234999999999999</v>
      </c>
      <c r="C793">
        <v>1832</v>
      </c>
      <c r="D793">
        <v>345000</v>
      </c>
      <c r="E793">
        <v>262</v>
      </c>
      <c r="F793" s="3">
        <v>263.44107022422702</v>
      </c>
    </row>
    <row r="794" spans="1:6">
      <c r="A794">
        <v>26</v>
      </c>
      <c r="B794">
        <v>-89.13</v>
      </c>
      <c r="C794">
        <v>1832</v>
      </c>
      <c r="D794">
        <v>345000</v>
      </c>
      <c r="E794">
        <v>235</v>
      </c>
      <c r="F794" s="3">
        <v>235.96169590097401</v>
      </c>
    </row>
    <row r="795" spans="1:6">
      <c r="A795">
        <v>27</v>
      </c>
      <c r="B795">
        <v>-89.016000000000005</v>
      </c>
      <c r="C795">
        <v>1832</v>
      </c>
      <c r="D795">
        <v>345000</v>
      </c>
      <c r="E795">
        <v>222</v>
      </c>
      <c r="F795" s="3">
        <v>211.51137431146995</v>
      </c>
    </row>
    <row r="796" spans="1:6">
      <c r="A796">
        <v>28</v>
      </c>
      <c r="B796">
        <v>-88.896000000000001</v>
      </c>
      <c r="C796">
        <v>1832</v>
      </c>
      <c r="D796">
        <v>345000</v>
      </c>
      <c r="E796">
        <v>202</v>
      </c>
      <c r="F796" s="3">
        <v>191.87423549157887</v>
      </c>
    </row>
    <row r="797" spans="1:6">
      <c r="A797">
        <v>29</v>
      </c>
      <c r="B797">
        <v>-88.790999999999997</v>
      </c>
      <c r="C797">
        <v>1832</v>
      </c>
      <c r="D797">
        <v>345000</v>
      </c>
      <c r="E797">
        <v>194</v>
      </c>
      <c r="F797" s="3">
        <v>179.32968140110339</v>
      </c>
    </row>
    <row r="798" spans="1:6">
      <c r="A798">
        <v>30</v>
      </c>
      <c r="B798">
        <v>-88.671999999999997</v>
      </c>
      <c r="C798">
        <v>1832</v>
      </c>
      <c r="D798">
        <v>345000</v>
      </c>
      <c r="E798">
        <v>185</v>
      </c>
      <c r="F798" s="3">
        <v>169.43208450500089</v>
      </c>
    </row>
    <row r="799" spans="1:6">
      <c r="A799">
        <v>31</v>
      </c>
      <c r="B799">
        <v>-88.56</v>
      </c>
      <c r="C799">
        <v>1832</v>
      </c>
      <c r="D799">
        <v>345000</v>
      </c>
      <c r="E799">
        <v>207</v>
      </c>
      <c r="F799" s="3">
        <v>163.34758991266909</v>
      </c>
    </row>
    <row r="800" spans="1:6">
      <c r="A800">
        <v>32</v>
      </c>
      <c r="B800">
        <v>-88.451999999999998</v>
      </c>
      <c r="C800">
        <v>1832</v>
      </c>
      <c r="D800">
        <v>345000</v>
      </c>
      <c r="E800">
        <v>210</v>
      </c>
      <c r="F800" s="3">
        <v>159.61645795783812</v>
      </c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45</v>
      </c>
    </row>
    <row r="806" spans="1:1">
      <c r="A806" t="s">
        <v>16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5</v>
      </c>
    </row>
    <row r="810" spans="1:1">
      <c r="A810" t="s">
        <v>46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9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75</v>
      </c>
      <c r="B818" t="s">
        <v>54</v>
      </c>
      <c r="C818" t="s">
        <v>57</v>
      </c>
      <c r="D818" t="s">
        <v>74</v>
      </c>
      <c r="E818" t="s">
        <v>73</v>
      </c>
      <c r="F818" t="s">
        <v>116</v>
      </c>
    </row>
    <row r="819" spans="1:10">
      <c r="A819">
        <v>1</v>
      </c>
      <c r="B819">
        <v>-91.947999999999993</v>
      </c>
      <c r="C819">
        <v>613</v>
      </c>
      <c r="D819">
        <v>115000</v>
      </c>
      <c r="E819">
        <v>44</v>
      </c>
      <c r="F819" s="3">
        <v>51.682374540064394</v>
      </c>
      <c r="J819" t="s">
        <v>144</v>
      </c>
    </row>
    <row r="820" spans="1:10">
      <c r="A820">
        <v>2</v>
      </c>
      <c r="B820">
        <v>-91.838999999999999</v>
      </c>
      <c r="C820">
        <v>613</v>
      </c>
      <c r="D820">
        <v>115000</v>
      </c>
      <c r="E820">
        <v>43</v>
      </c>
      <c r="F820" s="3">
        <v>51.767179689277143</v>
      </c>
    </row>
    <row r="821" spans="1:10">
      <c r="A821">
        <v>3</v>
      </c>
      <c r="B821">
        <v>-91.724000000000004</v>
      </c>
      <c r="C821">
        <v>613</v>
      </c>
      <c r="D821">
        <v>115000</v>
      </c>
      <c r="E821">
        <v>48</v>
      </c>
      <c r="F821" s="3">
        <v>51.952882835978365</v>
      </c>
    </row>
    <row r="822" spans="1:10">
      <c r="A822">
        <v>4</v>
      </c>
      <c r="B822">
        <v>-91.611999999999995</v>
      </c>
      <c r="C822">
        <v>613</v>
      </c>
      <c r="D822">
        <v>115000</v>
      </c>
      <c r="E822">
        <v>52</v>
      </c>
      <c r="F822" s="3">
        <v>52.311235751040492</v>
      </c>
    </row>
    <row r="823" spans="1:10">
      <c r="A823">
        <v>5</v>
      </c>
      <c r="B823">
        <v>-91.5</v>
      </c>
      <c r="C823">
        <v>613</v>
      </c>
      <c r="D823">
        <v>115000</v>
      </c>
      <c r="E823">
        <v>60</v>
      </c>
      <c r="F823" s="3">
        <v>52.979292455269224</v>
      </c>
    </row>
    <row r="824" spans="1:10">
      <c r="A824">
        <v>6</v>
      </c>
      <c r="B824">
        <v>-91.394000000000005</v>
      </c>
      <c r="C824">
        <v>613</v>
      </c>
      <c r="D824">
        <v>115000</v>
      </c>
      <c r="E824">
        <v>59</v>
      </c>
      <c r="F824" s="3">
        <v>54.079598201800337</v>
      </c>
    </row>
    <row r="825" spans="1:10">
      <c r="A825">
        <v>7</v>
      </c>
      <c r="B825">
        <v>-91.281000000000006</v>
      </c>
      <c r="C825">
        <v>613</v>
      </c>
      <c r="D825">
        <v>115000</v>
      </c>
      <c r="E825">
        <v>49</v>
      </c>
      <c r="F825" s="3">
        <v>56.02766210240253</v>
      </c>
    </row>
    <row r="826" spans="1:10">
      <c r="A826">
        <v>8</v>
      </c>
      <c r="B826">
        <v>-91.165000000000006</v>
      </c>
      <c r="C826">
        <v>613</v>
      </c>
      <c r="D826">
        <v>115000</v>
      </c>
      <c r="E826">
        <v>64</v>
      </c>
      <c r="F826" s="3">
        <v>59.237510958390232</v>
      </c>
    </row>
    <row r="827" spans="1:10">
      <c r="A827">
        <v>9</v>
      </c>
      <c r="B827">
        <v>-91.049000000000007</v>
      </c>
      <c r="C827">
        <v>613</v>
      </c>
      <c r="D827">
        <v>115000</v>
      </c>
      <c r="E827">
        <v>65</v>
      </c>
      <c r="F827" s="3">
        <v>64.117036883109662</v>
      </c>
    </row>
    <row r="828" spans="1:10">
      <c r="A828">
        <v>10</v>
      </c>
      <c r="B828">
        <v>-90.933999999999997</v>
      </c>
      <c r="C828">
        <v>613</v>
      </c>
      <c r="D828">
        <v>115000</v>
      </c>
      <c r="E828">
        <v>65</v>
      </c>
      <c r="F828" s="3">
        <v>71.01537667103635</v>
      </c>
    </row>
    <row r="829" spans="1:10">
      <c r="A829">
        <v>11</v>
      </c>
      <c r="B829">
        <v>-90.823999999999998</v>
      </c>
      <c r="C829">
        <v>613</v>
      </c>
      <c r="D829">
        <v>115000</v>
      </c>
      <c r="E829">
        <v>104</v>
      </c>
      <c r="F829" s="3">
        <v>79.777366720236898</v>
      </c>
    </row>
    <row r="830" spans="1:10">
      <c r="A830">
        <v>12</v>
      </c>
      <c r="B830">
        <v>-90.709000000000003</v>
      </c>
      <c r="C830">
        <v>613</v>
      </c>
      <c r="D830">
        <v>115000</v>
      </c>
      <c r="E830">
        <v>87</v>
      </c>
      <c r="F830" s="3">
        <v>91.176964585923159</v>
      </c>
    </row>
    <row r="831" spans="1:10">
      <c r="A831">
        <v>13</v>
      </c>
      <c r="B831">
        <v>-90.594999999999999</v>
      </c>
      <c r="C831">
        <v>613</v>
      </c>
      <c r="D831">
        <v>115000</v>
      </c>
      <c r="E831">
        <v>98</v>
      </c>
      <c r="F831" s="3">
        <v>104.31439260057812</v>
      </c>
    </row>
    <row r="832" spans="1:10">
      <c r="A832">
        <v>14</v>
      </c>
      <c r="B832">
        <v>-90.486999999999995</v>
      </c>
      <c r="C832">
        <v>613</v>
      </c>
      <c r="D832">
        <v>115000</v>
      </c>
      <c r="E832">
        <v>98</v>
      </c>
      <c r="F832" s="3">
        <v>117.648129271283</v>
      </c>
    </row>
    <row r="833" spans="1:6">
      <c r="A833">
        <v>15</v>
      </c>
      <c r="B833">
        <v>-90.372</v>
      </c>
      <c r="C833">
        <v>613</v>
      </c>
      <c r="D833">
        <v>115000</v>
      </c>
      <c r="E833">
        <v>142</v>
      </c>
      <c r="F833" s="3">
        <v>131.53532719956303</v>
      </c>
    </row>
    <row r="834" spans="1:6">
      <c r="A834">
        <v>16</v>
      </c>
      <c r="B834">
        <v>-90.256</v>
      </c>
      <c r="C834">
        <v>613</v>
      </c>
      <c r="D834">
        <v>115000</v>
      </c>
      <c r="E834">
        <v>146</v>
      </c>
      <c r="F834" s="3">
        <v>143.63943942120096</v>
      </c>
    </row>
    <row r="835" spans="1:6">
      <c r="A835">
        <v>17</v>
      </c>
      <c r="B835">
        <v>-90.14</v>
      </c>
      <c r="C835">
        <v>613</v>
      </c>
      <c r="D835">
        <v>115000</v>
      </c>
      <c r="E835">
        <v>171</v>
      </c>
      <c r="F835" s="3">
        <v>152.23453721104138</v>
      </c>
    </row>
    <row r="836" spans="1:6">
      <c r="A836">
        <v>18</v>
      </c>
      <c r="B836">
        <v>-90.025000000000006</v>
      </c>
      <c r="C836">
        <v>613</v>
      </c>
      <c r="D836">
        <v>115000</v>
      </c>
      <c r="E836">
        <v>153</v>
      </c>
      <c r="F836" s="3">
        <v>156.07504489113322</v>
      </c>
    </row>
    <row r="837" spans="1:6">
      <c r="A837">
        <v>19</v>
      </c>
      <c r="B837">
        <v>-89.918999999999997</v>
      </c>
      <c r="C837">
        <v>613</v>
      </c>
      <c r="D837">
        <v>115000</v>
      </c>
      <c r="E837">
        <v>171</v>
      </c>
      <c r="F837" s="3">
        <v>154.9835852020652</v>
      </c>
    </row>
    <row r="838" spans="1:6">
      <c r="A838">
        <v>20</v>
      </c>
      <c r="B838">
        <v>-89.805999999999997</v>
      </c>
      <c r="C838">
        <v>613</v>
      </c>
      <c r="D838">
        <v>115000</v>
      </c>
      <c r="E838">
        <v>131</v>
      </c>
      <c r="F838" s="3">
        <v>149.08399739547548</v>
      </c>
    </row>
    <row r="839" spans="1:6">
      <c r="A839">
        <v>21</v>
      </c>
      <c r="B839">
        <v>-89.691000000000003</v>
      </c>
      <c r="C839">
        <v>613</v>
      </c>
      <c r="D839">
        <v>115000</v>
      </c>
      <c r="E839">
        <v>152</v>
      </c>
      <c r="F839" s="3">
        <v>138.91288520300532</v>
      </c>
    </row>
    <row r="840" spans="1:6">
      <c r="A840">
        <v>22</v>
      </c>
      <c r="B840">
        <v>-89.576999999999998</v>
      </c>
      <c r="C840">
        <v>613</v>
      </c>
      <c r="D840">
        <v>115000</v>
      </c>
      <c r="E840">
        <v>114</v>
      </c>
      <c r="F840" s="3">
        <v>126.04758678031409</v>
      </c>
    </row>
    <row r="841" spans="1:6">
      <c r="A841">
        <v>23</v>
      </c>
      <c r="B841">
        <v>-89.457999999999998</v>
      </c>
      <c r="C841">
        <v>613</v>
      </c>
      <c r="D841">
        <v>115000</v>
      </c>
      <c r="E841">
        <v>120</v>
      </c>
      <c r="F841" s="3">
        <v>111.36500051386842</v>
      </c>
    </row>
    <row r="842" spans="1:6">
      <c r="A842">
        <v>24</v>
      </c>
      <c r="B842">
        <v>-89.341999999999999</v>
      </c>
      <c r="C842">
        <v>613</v>
      </c>
      <c r="D842">
        <v>115000</v>
      </c>
      <c r="E842">
        <v>91</v>
      </c>
      <c r="F842" s="3">
        <v>97.382774436318087</v>
      </c>
    </row>
    <row r="843" spans="1:6">
      <c r="A843">
        <v>25</v>
      </c>
      <c r="B843">
        <v>-89.234999999999999</v>
      </c>
      <c r="C843">
        <v>613</v>
      </c>
      <c r="D843">
        <v>115000</v>
      </c>
      <c r="E843">
        <v>85</v>
      </c>
      <c r="F843" s="3">
        <v>85.800541223308016</v>
      </c>
    </row>
    <row r="844" spans="1:6">
      <c r="A844">
        <v>26</v>
      </c>
      <c r="B844">
        <v>-89.13</v>
      </c>
      <c r="C844">
        <v>613</v>
      </c>
      <c r="D844">
        <v>115000</v>
      </c>
      <c r="E844">
        <v>63</v>
      </c>
      <c r="F844" s="3">
        <v>76.213384388659492</v>
      </c>
    </row>
    <row r="845" spans="1:6">
      <c r="A845">
        <v>27</v>
      </c>
      <c r="B845">
        <v>-89.016000000000005</v>
      </c>
      <c r="C845">
        <v>613</v>
      </c>
      <c r="D845">
        <v>115000</v>
      </c>
      <c r="E845">
        <v>88</v>
      </c>
      <c r="F845" s="3">
        <v>68.015943328435029</v>
      </c>
    </row>
    <row r="846" spans="1:6">
      <c r="A846">
        <v>28</v>
      </c>
      <c r="B846">
        <v>-88.896000000000001</v>
      </c>
      <c r="C846">
        <v>613</v>
      </c>
      <c r="D846">
        <v>115000</v>
      </c>
      <c r="E846">
        <v>64</v>
      </c>
      <c r="F846" s="3">
        <v>61.756612321138299</v>
      </c>
    </row>
    <row r="847" spans="1:6">
      <c r="A847">
        <v>29</v>
      </c>
      <c r="B847">
        <v>-88.790999999999997</v>
      </c>
      <c r="C847">
        <v>613</v>
      </c>
      <c r="D847">
        <v>115000</v>
      </c>
      <c r="E847">
        <v>73</v>
      </c>
      <c r="F847" s="3">
        <v>57.978414103318904</v>
      </c>
    </row>
    <row r="848" spans="1:6">
      <c r="A848">
        <v>30</v>
      </c>
      <c r="B848">
        <v>-88.671999999999997</v>
      </c>
      <c r="C848">
        <v>613</v>
      </c>
      <c r="D848">
        <v>115000</v>
      </c>
      <c r="E848">
        <v>50</v>
      </c>
      <c r="F848" s="3">
        <v>55.179260059428046</v>
      </c>
    </row>
    <row r="849" spans="1:6">
      <c r="A849">
        <v>31</v>
      </c>
      <c r="B849">
        <v>-88.56</v>
      </c>
      <c r="C849">
        <v>613</v>
      </c>
      <c r="D849">
        <v>115000</v>
      </c>
      <c r="E849">
        <v>67</v>
      </c>
      <c r="F849" s="3">
        <v>53.579873028761781</v>
      </c>
    </row>
    <row r="850" spans="1:6">
      <c r="A850">
        <v>32</v>
      </c>
      <c r="B850">
        <v>-88.451999999999998</v>
      </c>
      <c r="C850">
        <v>613</v>
      </c>
      <c r="D850">
        <v>115000</v>
      </c>
      <c r="E850">
        <v>54</v>
      </c>
      <c r="F850" s="3">
        <v>52.671484500023716</v>
      </c>
    </row>
    <row r="851" spans="1:6">
      <c r="A851" t="s">
        <v>0</v>
      </c>
    </row>
    <row r="852" spans="1:6">
      <c r="A852" t="s">
        <v>0</v>
      </c>
    </row>
    <row r="853" spans="1:6">
      <c r="A853" t="s">
        <v>0</v>
      </c>
    </row>
    <row r="854" spans="1:6">
      <c r="A854" t="s">
        <v>0</v>
      </c>
    </row>
    <row r="855" spans="1:6">
      <c r="A855" t="s">
        <v>47</v>
      </c>
    </row>
    <row r="856" spans="1:6">
      <c r="A856" t="s">
        <v>16</v>
      </c>
    </row>
    <row r="857" spans="1:6">
      <c r="A857" t="s">
        <v>3</v>
      </c>
    </row>
    <row r="858" spans="1:6">
      <c r="A858" t="s">
        <v>4</v>
      </c>
    </row>
    <row r="859" spans="1:6">
      <c r="A859" t="s">
        <v>5</v>
      </c>
    </row>
    <row r="860" spans="1:6">
      <c r="A860" t="s">
        <v>48</v>
      </c>
    </row>
    <row r="861" spans="1:6">
      <c r="A861" t="s">
        <v>7</v>
      </c>
    </row>
    <row r="862" spans="1:6">
      <c r="A862" t="s">
        <v>8</v>
      </c>
    </row>
    <row r="863" spans="1:6">
      <c r="A863" t="s">
        <v>9</v>
      </c>
    </row>
    <row r="864" spans="1:6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75</v>
      </c>
      <c r="B868" t="s">
        <v>54</v>
      </c>
      <c r="C868" t="s">
        <v>57</v>
      </c>
      <c r="D868" t="s">
        <v>74</v>
      </c>
      <c r="E868" t="s">
        <v>73</v>
      </c>
      <c r="F868" t="s">
        <v>116</v>
      </c>
    </row>
    <row r="869" spans="1:10">
      <c r="A869">
        <v>1</v>
      </c>
      <c r="B869">
        <v>-91.947999999999993</v>
      </c>
      <c r="C869">
        <v>613</v>
      </c>
      <c r="D869">
        <v>115000</v>
      </c>
      <c r="E869">
        <v>49</v>
      </c>
      <c r="F869" s="3">
        <v>54.199049575808516</v>
      </c>
      <c r="J869" t="s">
        <v>145</v>
      </c>
    </row>
    <row r="870" spans="1:10">
      <c r="A870">
        <v>2</v>
      </c>
      <c r="B870">
        <v>-91.838999999999999</v>
      </c>
      <c r="C870">
        <v>613</v>
      </c>
      <c r="D870">
        <v>115000</v>
      </c>
      <c r="E870">
        <v>43</v>
      </c>
      <c r="F870" s="3">
        <v>54.479173357069676</v>
      </c>
    </row>
    <row r="871" spans="1:10">
      <c r="A871">
        <v>3</v>
      </c>
      <c r="B871">
        <v>-91.724000000000004</v>
      </c>
      <c r="C871">
        <v>613</v>
      </c>
      <c r="D871">
        <v>115000</v>
      </c>
      <c r="E871">
        <v>44</v>
      </c>
      <c r="F871" s="3">
        <v>55.021600163073103</v>
      </c>
    </row>
    <row r="872" spans="1:10">
      <c r="A872">
        <v>4</v>
      </c>
      <c r="B872">
        <v>-91.611999999999995</v>
      </c>
      <c r="C872">
        <v>613</v>
      </c>
      <c r="D872">
        <v>115000</v>
      </c>
      <c r="E872">
        <v>54</v>
      </c>
      <c r="F872" s="3">
        <v>55.952461156173712</v>
      </c>
    </row>
    <row r="873" spans="1:10">
      <c r="A873">
        <v>5</v>
      </c>
      <c r="B873">
        <v>-91.5</v>
      </c>
      <c r="C873">
        <v>613</v>
      </c>
      <c r="D873">
        <v>115000</v>
      </c>
      <c r="E873">
        <v>64</v>
      </c>
      <c r="F873" s="3">
        <v>57.507136654812456</v>
      </c>
    </row>
    <row r="874" spans="1:10">
      <c r="A874">
        <v>6</v>
      </c>
      <c r="B874">
        <v>-91.394000000000005</v>
      </c>
      <c r="C874">
        <v>613</v>
      </c>
      <c r="D874">
        <v>115000</v>
      </c>
      <c r="E874">
        <v>58</v>
      </c>
      <c r="F874" s="3">
        <v>59.822231996169052</v>
      </c>
    </row>
    <row r="875" spans="1:10">
      <c r="A875">
        <v>7</v>
      </c>
      <c r="B875">
        <v>-91.281000000000006</v>
      </c>
      <c r="C875">
        <v>613</v>
      </c>
      <c r="D875">
        <v>115000</v>
      </c>
      <c r="E875">
        <v>78</v>
      </c>
      <c r="F875" s="3">
        <v>63.544253176486542</v>
      </c>
    </row>
    <row r="876" spans="1:10">
      <c r="A876">
        <v>8</v>
      </c>
      <c r="B876">
        <v>-91.165000000000006</v>
      </c>
      <c r="C876">
        <v>613</v>
      </c>
      <c r="D876">
        <v>115000</v>
      </c>
      <c r="E876">
        <v>70</v>
      </c>
      <c r="F876" s="3">
        <v>69.124112648663882</v>
      </c>
    </row>
    <row r="877" spans="1:10">
      <c r="A877">
        <v>9</v>
      </c>
      <c r="B877">
        <v>-91.049000000000007</v>
      </c>
      <c r="C877">
        <v>613</v>
      </c>
      <c r="D877">
        <v>115000</v>
      </c>
      <c r="E877">
        <v>84</v>
      </c>
      <c r="F877" s="3">
        <v>76.880523384804405</v>
      </c>
    </row>
    <row r="878" spans="1:10">
      <c r="A878">
        <v>10</v>
      </c>
      <c r="B878">
        <v>-90.933999999999997</v>
      </c>
      <c r="C878">
        <v>613</v>
      </c>
      <c r="D878">
        <v>115000</v>
      </c>
      <c r="E878">
        <v>81</v>
      </c>
      <c r="F878" s="3">
        <v>86.970408865508233</v>
      </c>
    </row>
    <row r="879" spans="1:10">
      <c r="A879">
        <v>11</v>
      </c>
      <c r="B879">
        <v>-90.823999999999998</v>
      </c>
      <c r="C879">
        <v>613</v>
      </c>
      <c r="D879">
        <v>115000</v>
      </c>
      <c r="E879">
        <v>97</v>
      </c>
      <c r="F879" s="3">
        <v>98.851178957255385</v>
      </c>
    </row>
    <row r="880" spans="1:10">
      <c r="A880">
        <v>12</v>
      </c>
      <c r="B880">
        <v>-90.709000000000003</v>
      </c>
      <c r="C880">
        <v>613</v>
      </c>
      <c r="D880">
        <v>115000</v>
      </c>
      <c r="E880">
        <v>103</v>
      </c>
      <c r="F880" s="3">
        <v>113.24397539720546</v>
      </c>
    </row>
    <row r="881" spans="1:6">
      <c r="A881">
        <v>13</v>
      </c>
      <c r="B881">
        <v>-90.594999999999999</v>
      </c>
      <c r="C881">
        <v>613</v>
      </c>
      <c r="D881">
        <v>115000</v>
      </c>
      <c r="E881">
        <v>139</v>
      </c>
      <c r="F881" s="3">
        <v>128.72855199167557</v>
      </c>
    </row>
    <row r="882" spans="1:6">
      <c r="A882">
        <v>14</v>
      </c>
      <c r="B882">
        <v>-90.486999999999995</v>
      </c>
      <c r="C882">
        <v>613</v>
      </c>
      <c r="D882">
        <v>115000</v>
      </c>
      <c r="E882">
        <v>127</v>
      </c>
      <c r="F882" s="3">
        <v>143.45761464571788</v>
      </c>
    </row>
    <row r="883" spans="1:6">
      <c r="A883">
        <v>15</v>
      </c>
      <c r="B883">
        <v>-90.372</v>
      </c>
      <c r="C883">
        <v>613</v>
      </c>
      <c r="D883">
        <v>115000</v>
      </c>
      <c r="E883">
        <v>175</v>
      </c>
      <c r="F883" s="3">
        <v>157.8034887737501</v>
      </c>
    </row>
    <row r="884" spans="1:6">
      <c r="A884">
        <v>16</v>
      </c>
      <c r="B884">
        <v>-90.256</v>
      </c>
      <c r="C884">
        <v>613</v>
      </c>
      <c r="D884">
        <v>115000</v>
      </c>
      <c r="E884">
        <v>152</v>
      </c>
      <c r="F884" s="3">
        <v>169.33019884111056</v>
      </c>
    </row>
    <row r="885" spans="1:6">
      <c r="A885">
        <v>17</v>
      </c>
      <c r="B885">
        <v>-90.14</v>
      </c>
      <c r="C885">
        <v>613</v>
      </c>
      <c r="D885">
        <v>115000</v>
      </c>
      <c r="E885">
        <v>199</v>
      </c>
      <c r="F885" s="3">
        <v>176.50972546138235</v>
      </c>
    </row>
    <row r="886" spans="1:6">
      <c r="A886">
        <v>18</v>
      </c>
      <c r="B886">
        <v>-90.025000000000006</v>
      </c>
      <c r="C886">
        <v>613</v>
      </c>
      <c r="D886">
        <v>115000</v>
      </c>
      <c r="E886">
        <v>194</v>
      </c>
      <c r="F886" s="3">
        <v>178.42932937837202</v>
      </c>
    </row>
    <row r="887" spans="1:6">
      <c r="A887">
        <v>19</v>
      </c>
      <c r="B887">
        <v>-89.918999999999997</v>
      </c>
      <c r="C887">
        <v>613</v>
      </c>
      <c r="D887">
        <v>115000</v>
      </c>
      <c r="E887">
        <v>176</v>
      </c>
      <c r="F887" s="3">
        <v>175.38708083296746</v>
      </c>
    </row>
    <row r="888" spans="1:6">
      <c r="A888">
        <v>20</v>
      </c>
      <c r="B888">
        <v>-89.805999999999997</v>
      </c>
      <c r="C888">
        <v>613</v>
      </c>
      <c r="D888">
        <v>115000</v>
      </c>
      <c r="E888">
        <v>176</v>
      </c>
      <c r="F888" s="3">
        <v>167.44358625246787</v>
      </c>
    </row>
    <row r="889" spans="1:6">
      <c r="A889">
        <v>21</v>
      </c>
      <c r="B889">
        <v>-89.691000000000003</v>
      </c>
      <c r="C889">
        <v>613</v>
      </c>
      <c r="D889">
        <v>115000</v>
      </c>
      <c r="E889">
        <v>148</v>
      </c>
      <c r="F889" s="3">
        <v>155.35946396114537</v>
      </c>
    </row>
    <row r="890" spans="1:6">
      <c r="A890">
        <v>22</v>
      </c>
      <c r="B890">
        <v>-89.576999999999998</v>
      </c>
      <c r="C890">
        <v>613</v>
      </c>
      <c r="D890">
        <v>115000</v>
      </c>
      <c r="E890">
        <v>125</v>
      </c>
      <c r="F890" s="3">
        <v>140.78558191116076</v>
      </c>
    </row>
    <row r="891" spans="1:6">
      <c r="A891">
        <v>23</v>
      </c>
      <c r="B891">
        <v>-89.457999999999998</v>
      </c>
      <c r="C891">
        <v>613</v>
      </c>
      <c r="D891">
        <v>115000</v>
      </c>
      <c r="E891">
        <v>127</v>
      </c>
      <c r="F891" s="3">
        <v>124.46295081577277</v>
      </c>
    </row>
    <row r="892" spans="1:6">
      <c r="A892">
        <v>24</v>
      </c>
      <c r="B892">
        <v>-89.341999999999999</v>
      </c>
      <c r="C892">
        <v>613</v>
      </c>
      <c r="D892">
        <v>115000</v>
      </c>
      <c r="E892">
        <v>104</v>
      </c>
      <c r="F892" s="3">
        <v>108.9492214810907</v>
      </c>
    </row>
    <row r="893" spans="1:6">
      <c r="A893">
        <v>25</v>
      </c>
      <c r="B893">
        <v>-89.234999999999999</v>
      </c>
      <c r="C893">
        <v>613</v>
      </c>
      <c r="D893">
        <v>115000</v>
      </c>
      <c r="E893">
        <v>100</v>
      </c>
      <c r="F893" s="3">
        <v>95.974717015019365</v>
      </c>
    </row>
    <row r="894" spans="1:6">
      <c r="A894">
        <v>26</v>
      </c>
      <c r="B894">
        <v>-89.13</v>
      </c>
      <c r="C894">
        <v>613</v>
      </c>
      <c r="D894">
        <v>115000</v>
      </c>
      <c r="E894">
        <v>77</v>
      </c>
      <c r="F894" s="3">
        <v>85.043326043989111</v>
      </c>
    </row>
    <row r="895" spans="1:6">
      <c r="A895">
        <v>27</v>
      </c>
      <c r="B895">
        <v>-89.016000000000005</v>
      </c>
      <c r="C895">
        <v>613</v>
      </c>
      <c r="D895">
        <v>115000</v>
      </c>
      <c r="E895">
        <v>70</v>
      </c>
      <c r="F895" s="3">
        <v>75.450127880577568</v>
      </c>
    </row>
    <row r="896" spans="1:6">
      <c r="A896">
        <v>28</v>
      </c>
      <c r="B896">
        <v>-88.896000000000001</v>
      </c>
      <c r="C896">
        <v>613</v>
      </c>
      <c r="D896">
        <v>115000</v>
      </c>
      <c r="E896">
        <v>81</v>
      </c>
      <c r="F896" s="3">
        <v>67.857873086744974</v>
      </c>
    </row>
    <row r="897" spans="1:6">
      <c r="A897">
        <v>29</v>
      </c>
      <c r="B897">
        <v>-88.790999999999997</v>
      </c>
      <c r="C897">
        <v>613</v>
      </c>
      <c r="D897">
        <v>115000</v>
      </c>
      <c r="E897">
        <v>78</v>
      </c>
      <c r="F897" s="3">
        <v>63.077196622282642</v>
      </c>
    </row>
    <row r="898" spans="1:6">
      <c r="A898">
        <v>30</v>
      </c>
      <c r="B898">
        <v>-88.671999999999997</v>
      </c>
      <c r="C898">
        <v>613</v>
      </c>
      <c r="D898">
        <v>115000</v>
      </c>
      <c r="E898">
        <v>78</v>
      </c>
      <c r="F898" s="3">
        <v>59.35908875324445</v>
      </c>
    </row>
    <row r="899" spans="1:6">
      <c r="A899">
        <v>31</v>
      </c>
      <c r="B899">
        <v>-88.56</v>
      </c>
      <c r="C899">
        <v>613</v>
      </c>
      <c r="D899">
        <v>115000</v>
      </c>
      <c r="E899">
        <v>49</v>
      </c>
      <c r="F899" s="3">
        <v>57.108136925817576</v>
      </c>
    </row>
    <row r="900" spans="1:6">
      <c r="A900">
        <v>32</v>
      </c>
      <c r="B900">
        <v>-88.451999999999998</v>
      </c>
      <c r="C900">
        <v>613</v>
      </c>
      <c r="D900">
        <v>115000</v>
      </c>
      <c r="E900">
        <v>73</v>
      </c>
      <c r="F900" s="3">
        <v>55.748249476442737</v>
      </c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93</v>
      </c>
    </row>
    <row r="906" spans="1:6">
      <c r="A906" t="s">
        <v>16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5</v>
      </c>
    </row>
    <row r="910" spans="1:6">
      <c r="A910" t="s">
        <v>94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9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75</v>
      </c>
      <c r="B918" t="s">
        <v>54</v>
      </c>
      <c r="C918" t="s">
        <v>57</v>
      </c>
      <c r="D918" t="s">
        <v>74</v>
      </c>
      <c r="E918" t="s">
        <v>73</v>
      </c>
      <c r="F918" t="s">
        <v>116</v>
      </c>
    </row>
    <row r="919" spans="1:10">
      <c r="A919">
        <v>1</v>
      </c>
      <c r="B919">
        <v>-91.947999999999993</v>
      </c>
      <c r="C919">
        <v>612</v>
      </c>
      <c r="D919">
        <v>115000</v>
      </c>
      <c r="E919">
        <v>22</v>
      </c>
      <c r="F919" s="3">
        <v>45.482754088698066</v>
      </c>
      <c r="J919" t="s">
        <v>146</v>
      </c>
    </row>
    <row r="920" spans="1:10">
      <c r="A920">
        <v>2</v>
      </c>
      <c r="B920">
        <v>-91.838999999999999</v>
      </c>
      <c r="C920">
        <v>612</v>
      </c>
      <c r="D920">
        <v>115000</v>
      </c>
      <c r="E920">
        <v>40</v>
      </c>
      <c r="F920" s="3">
        <v>45.798924867051703</v>
      </c>
    </row>
    <row r="921" spans="1:10">
      <c r="A921">
        <v>3</v>
      </c>
      <c r="B921">
        <v>-91.724000000000004</v>
      </c>
      <c r="C921">
        <v>612</v>
      </c>
      <c r="D921">
        <v>115000</v>
      </c>
      <c r="E921">
        <v>47</v>
      </c>
      <c r="F921" s="3">
        <v>46.421056986667665</v>
      </c>
    </row>
    <row r="922" spans="1:10">
      <c r="A922">
        <v>4</v>
      </c>
      <c r="B922">
        <v>-91.611999999999995</v>
      </c>
      <c r="C922">
        <v>612</v>
      </c>
      <c r="D922">
        <v>115000</v>
      </c>
      <c r="E922">
        <v>40</v>
      </c>
      <c r="F922" s="3">
        <v>47.504141868838389</v>
      </c>
    </row>
    <row r="923" spans="1:10">
      <c r="A923">
        <v>5</v>
      </c>
      <c r="B923">
        <v>-91.5</v>
      </c>
      <c r="C923">
        <v>612</v>
      </c>
      <c r="D923">
        <v>115000</v>
      </c>
      <c r="E923">
        <v>73</v>
      </c>
      <c r="F923" s="3">
        <v>49.335651008167027</v>
      </c>
    </row>
    <row r="924" spans="1:10">
      <c r="A924">
        <v>6</v>
      </c>
      <c r="B924">
        <v>-91.394000000000005</v>
      </c>
      <c r="C924">
        <v>612</v>
      </c>
      <c r="D924">
        <v>115000</v>
      </c>
      <c r="E924">
        <v>42</v>
      </c>
      <c r="F924" s="3">
        <v>52.091251857649979</v>
      </c>
    </row>
    <row r="925" spans="1:10">
      <c r="A925">
        <v>7</v>
      </c>
      <c r="B925">
        <v>-91.281000000000006</v>
      </c>
      <c r="C925">
        <v>612</v>
      </c>
      <c r="D925">
        <v>115000</v>
      </c>
      <c r="E925">
        <v>66</v>
      </c>
      <c r="F925" s="3">
        <v>56.559961462606054</v>
      </c>
    </row>
    <row r="926" spans="1:10">
      <c r="A926">
        <v>8</v>
      </c>
      <c r="B926">
        <v>-91.165000000000006</v>
      </c>
      <c r="C926">
        <v>612</v>
      </c>
      <c r="D926">
        <v>115000</v>
      </c>
      <c r="E926">
        <v>68</v>
      </c>
      <c r="F926" s="3">
        <v>63.306576149666483</v>
      </c>
    </row>
    <row r="927" spans="1:10">
      <c r="A927">
        <v>9</v>
      </c>
      <c r="B927">
        <v>-91.049000000000007</v>
      </c>
      <c r="C927">
        <v>612</v>
      </c>
      <c r="D927">
        <v>115000</v>
      </c>
      <c r="E927">
        <v>79</v>
      </c>
      <c r="F927" s="3">
        <v>72.731651577782173</v>
      </c>
    </row>
    <row r="928" spans="1:10">
      <c r="A928">
        <v>10</v>
      </c>
      <c r="B928">
        <v>-90.933999999999997</v>
      </c>
      <c r="C928">
        <v>612</v>
      </c>
      <c r="D928">
        <v>115000</v>
      </c>
      <c r="E928">
        <v>86</v>
      </c>
      <c r="F928" s="3">
        <v>85.024813019545178</v>
      </c>
    </row>
    <row r="929" spans="1:6">
      <c r="A929">
        <v>11</v>
      </c>
      <c r="B929">
        <v>-90.823999999999998</v>
      </c>
      <c r="C929">
        <v>612</v>
      </c>
      <c r="D929">
        <v>115000</v>
      </c>
      <c r="E929">
        <v>90</v>
      </c>
      <c r="F929" s="3">
        <v>99.502331295786291</v>
      </c>
    </row>
    <row r="930" spans="1:6">
      <c r="A930">
        <v>12</v>
      </c>
      <c r="B930">
        <v>-90.709000000000003</v>
      </c>
      <c r="C930">
        <v>612</v>
      </c>
      <c r="D930">
        <v>115000</v>
      </c>
      <c r="E930">
        <v>102</v>
      </c>
      <c r="F930" s="3">
        <v>116.9950817554455</v>
      </c>
    </row>
    <row r="931" spans="1:6">
      <c r="A931">
        <v>13</v>
      </c>
      <c r="B931">
        <v>-90.594999999999999</v>
      </c>
      <c r="C931">
        <v>612</v>
      </c>
      <c r="D931">
        <v>115000</v>
      </c>
      <c r="E931">
        <v>117</v>
      </c>
      <c r="F931" s="3">
        <v>135.69973163955646</v>
      </c>
    </row>
    <row r="932" spans="1:6">
      <c r="A932">
        <v>14</v>
      </c>
      <c r="B932">
        <v>-90.486999999999995</v>
      </c>
      <c r="C932">
        <v>612</v>
      </c>
      <c r="D932">
        <v>115000</v>
      </c>
      <c r="E932">
        <v>165</v>
      </c>
      <c r="F932" s="3">
        <v>153.30636390138866</v>
      </c>
    </row>
    <row r="933" spans="1:6">
      <c r="A933">
        <v>15</v>
      </c>
      <c r="B933">
        <v>-90.372</v>
      </c>
      <c r="C933">
        <v>612</v>
      </c>
      <c r="D933">
        <v>115000</v>
      </c>
      <c r="E933">
        <v>183</v>
      </c>
      <c r="F933" s="3">
        <v>170.15418945618444</v>
      </c>
    </row>
    <row r="934" spans="1:6">
      <c r="A934">
        <v>16</v>
      </c>
      <c r="B934">
        <v>-90.256</v>
      </c>
      <c r="C934">
        <v>612</v>
      </c>
      <c r="D934">
        <v>115000</v>
      </c>
      <c r="E934">
        <v>196</v>
      </c>
      <c r="F934" s="3">
        <v>183.24650925192057</v>
      </c>
    </row>
    <row r="935" spans="1:6">
      <c r="A935">
        <v>17</v>
      </c>
      <c r="B935">
        <v>-90.14</v>
      </c>
      <c r="C935">
        <v>612</v>
      </c>
      <c r="D935">
        <v>115000</v>
      </c>
      <c r="E935">
        <v>215</v>
      </c>
      <c r="F935" s="3">
        <v>190.76017995984807</v>
      </c>
    </row>
    <row r="936" spans="1:6">
      <c r="A936">
        <v>18</v>
      </c>
      <c r="B936">
        <v>-90.025000000000006</v>
      </c>
      <c r="C936">
        <v>612</v>
      </c>
      <c r="D936">
        <v>115000</v>
      </c>
      <c r="E936">
        <v>201</v>
      </c>
      <c r="F936" s="3">
        <v>191.70953312004781</v>
      </c>
    </row>
    <row r="937" spans="1:6">
      <c r="A937">
        <v>19</v>
      </c>
      <c r="B937">
        <v>-89.918999999999997</v>
      </c>
      <c r="C937">
        <v>612</v>
      </c>
      <c r="D937">
        <v>115000</v>
      </c>
      <c r="E937">
        <v>187</v>
      </c>
      <c r="F937" s="3">
        <v>186.72579930783479</v>
      </c>
    </row>
    <row r="938" spans="1:6">
      <c r="A938">
        <v>20</v>
      </c>
      <c r="B938">
        <v>-89.805999999999997</v>
      </c>
      <c r="C938">
        <v>612</v>
      </c>
      <c r="D938">
        <v>115000</v>
      </c>
      <c r="E938">
        <v>194</v>
      </c>
      <c r="F938" s="3">
        <v>175.8728457108032</v>
      </c>
    </row>
    <row r="939" spans="1:6">
      <c r="A939">
        <v>21</v>
      </c>
      <c r="B939">
        <v>-89.691000000000003</v>
      </c>
      <c r="C939">
        <v>612</v>
      </c>
      <c r="D939">
        <v>115000</v>
      </c>
      <c r="E939">
        <v>137</v>
      </c>
      <c r="F939" s="3">
        <v>160.32888736388003</v>
      </c>
    </row>
    <row r="940" spans="1:6">
      <c r="A940">
        <v>22</v>
      </c>
      <c r="B940">
        <v>-89.576999999999998</v>
      </c>
      <c r="C940">
        <v>612</v>
      </c>
      <c r="D940">
        <v>115000</v>
      </c>
      <c r="E940">
        <v>119</v>
      </c>
      <c r="F940" s="3">
        <v>142.25265390501542</v>
      </c>
    </row>
    <row r="941" spans="1:6">
      <c r="A941">
        <v>23</v>
      </c>
      <c r="B941">
        <v>-89.457999999999998</v>
      </c>
      <c r="C941">
        <v>612</v>
      </c>
      <c r="D941">
        <v>115000</v>
      </c>
      <c r="E941">
        <v>130</v>
      </c>
      <c r="F941" s="3">
        <v>122.59235842141383</v>
      </c>
    </row>
    <row r="942" spans="1:6">
      <c r="A942">
        <v>24</v>
      </c>
      <c r="B942">
        <v>-89.341999999999999</v>
      </c>
      <c r="C942">
        <v>612</v>
      </c>
      <c r="D942">
        <v>115000</v>
      </c>
      <c r="E942">
        <v>87</v>
      </c>
      <c r="F942" s="3">
        <v>104.40140154237689</v>
      </c>
    </row>
    <row r="943" spans="1:6">
      <c r="A943">
        <v>25</v>
      </c>
      <c r="B943">
        <v>-89.234999999999999</v>
      </c>
      <c r="C943">
        <v>612</v>
      </c>
      <c r="D943">
        <v>115000</v>
      </c>
      <c r="E943">
        <v>85</v>
      </c>
      <c r="F943" s="3">
        <v>89.561705098484154</v>
      </c>
    </row>
    <row r="944" spans="1:6">
      <c r="A944">
        <v>26</v>
      </c>
      <c r="B944">
        <v>-89.13</v>
      </c>
      <c r="C944">
        <v>612</v>
      </c>
      <c r="D944">
        <v>115000</v>
      </c>
      <c r="E944">
        <v>92</v>
      </c>
      <c r="F944" s="3">
        <v>77.3536290993043</v>
      </c>
    </row>
    <row r="945" spans="1:6">
      <c r="A945">
        <v>27</v>
      </c>
      <c r="B945">
        <v>-89.016000000000005</v>
      </c>
      <c r="C945">
        <v>612</v>
      </c>
      <c r="D945">
        <v>115000</v>
      </c>
      <c r="E945">
        <v>74</v>
      </c>
      <c r="F945" s="3">
        <v>66.906852432713947</v>
      </c>
    </row>
    <row r="946" spans="1:6">
      <c r="A946">
        <v>28</v>
      </c>
      <c r="B946">
        <v>-88.896000000000001</v>
      </c>
      <c r="C946">
        <v>612</v>
      </c>
      <c r="D946">
        <v>115000</v>
      </c>
      <c r="E946">
        <v>67</v>
      </c>
      <c r="F946" s="3">
        <v>58.867192939067124</v>
      </c>
    </row>
    <row r="947" spans="1:6">
      <c r="A947">
        <v>29</v>
      </c>
      <c r="B947">
        <v>-88.790999999999997</v>
      </c>
      <c r="C947">
        <v>612</v>
      </c>
      <c r="D947">
        <v>115000</v>
      </c>
      <c r="E947">
        <v>70</v>
      </c>
      <c r="F947" s="3">
        <v>53.946462757319786</v>
      </c>
    </row>
    <row r="948" spans="1:6">
      <c r="A948">
        <v>30</v>
      </c>
      <c r="B948">
        <v>-88.671999999999997</v>
      </c>
      <c r="C948">
        <v>612</v>
      </c>
      <c r="D948">
        <v>115000</v>
      </c>
      <c r="E948">
        <v>65</v>
      </c>
      <c r="F948" s="3">
        <v>50.22927552632369</v>
      </c>
    </row>
    <row r="949" spans="1:6">
      <c r="A949">
        <v>31</v>
      </c>
      <c r="B949">
        <v>-88.56</v>
      </c>
      <c r="C949">
        <v>612</v>
      </c>
      <c r="D949">
        <v>115000</v>
      </c>
      <c r="E949">
        <v>80</v>
      </c>
      <c r="F949" s="3">
        <v>48.049379530581959</v>
      </c>
    </row>
    <row r="950" spans="1:6">
      <c r="A950">
        <v>32</v>
      </c>
      <c r="B950">
        <v>-88.451999999999998</v>
      </c>
      <c r="C950">
        <v>612</v>
      </c>
      <c r="D950">
        <v>115000</v>
      </c>
      <c r="E950">
        <v>62</v>
      </c>
      <c r="F950" s="3">
        <v>46.773509182204371</v>
      </c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95</v>
      </c>
    </row>
    <row r="956" spans="1:6">
      <c r="A956" t="s">
        <v>16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5</v>
      </c>
    </row>
    <row r="960" spans="1:6">
      <c r="A960" t="s">
        <v>96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9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75</v>
      </c>
      <c r="B968" t="s">
        <v>54</v>
      </c>
      <c r="C968" t="s">
        <v>57</v>
      </c>
      <c r="D968" t="s">
        <v>74</v>
      </c>
      <c r="E968" t="s">
        <v>73</v>
      </c>
      <c r="F968" t="s">
        <v>116</v>
      </c>
    </row>
    <row r="969" spans="1:10">
      <c r="A969">
        <v>1</v>
      </c>
      <c r="B969">
        <v>-91.947999999999993</v>
      </c>
      <c r="C969">
        <v>610</v>
      </c>
      <c r="D969">
        <v>115000</v>
      </c>
      <c r="E969">
        <v>45</v>
      </c>
      <c r="F969" s="3">
        <v>55.181894623627301</v>
      </c>
      <c r="J969" t="s">
        <v>147</v>
      </c>
    </row>
    <row r="970" spans="1:10">
      <c r="A970">
        <v>2</v>
      </c>
      <c r="B970">
        <v>-91.838999999999999</v>
      </c>
      <c r="C970">
        <v>610</v>
      </c>
      <c r="D970">
        <v>115000</v>
      </c>
      <c r="E970">
        <v>40</v>
      </c>
      <c r="F970" s="3">
        <v>55.184457327503658</v>
      </c>
    </row>
    <row r="971" spans="1:10">
      <c r="A971">
        <v>3</v>
      </c>
      <c r="B971">
        <v>-91.724000000000004</v>
      </c>
      <c r="C971">
        <v>610</v>
      </c>
      <c r="D971">
        <v>115000</v>
      </c>
      <c r="E971">
        <v>45</v>
      </c>
      <c r="F971" s="3">
        <v>55.196461665445987</v>
      </c>
    </row>
    <row r="972" spans="1:10">
      <c r="A972">
        <v>4</v>
      </c>
      <c r="B972">
        <v>-91.611999999999995</v>
      </c>
      <c r="C972">
        <v>610</v>
      </c>
      <c r="D972">
        <v>115000</v>
      </c>
      <c r="E972">
        <v>69</v>
      </c>
      <c r="F972" s="3">
        <v>55.242904705071048</v>
      </c>
    </row>
    <row r="973" spans="1:10">
      <c r="A973">
        <v>5</v>
      </c>
      <c r="B973">
        <v>-91.5</v>
      </c>
      <c r="C973">
        <v>610</v>
      </c>
      <c r="D973">
        <v>115000</v>
      </c>
      <c r="E973">
        <v>56</v>
      </c>
      <c r="F973" s="3">
        <v>55.404712832251114</v>
      </c>
    </row>
    <row r="974" spans="1:10">
      <c r="A974">
        <v>6</v>
      </c>
      <c r="B974">
        <v>-91.394000000000005</v>
      </c>
      <c r="C974">
        <v>610</v>
      </c>
      <c r="D974">
        <v>115000</v>
      </c>
      <c r="E974">
        <v>59</v>
      </c>
      <c r="F974" s="3">
        <v>55.863612295683289</v>
      </c>
    </row>
    <row r="975" spans="1:10">
      <c r="A975">
        <v>7</v>
      </c>
      <c r="B975">
        <v>-91.281000000000006</v>
      </c>
      <c r="C975">
        <v>610</v>
      </c>
      <c r="D975">
        <v>115000</v>
      </c>
      <c r="E975">
        <v>59</v>
      </c>
      <c r="F975" s="3">
        <v>57.191621133635813</v>
      </c>
    </row>
    <row r="976" spans="1:10">
      <c r="A976">
        <v>8</v>
      </c>
      <c r="B976">
        <v>-91.165000000000006</v>
      </c>
      <c r="C976">
        <v>610</v>
      </c>
      <c r="D976">
        <v>115000</v>
      </c>
      <c r="E976">
        <v>54</v>
      </c>
      <c r="F976" s="3">
        <v>60.600700356466383</v>
      </c>
    </row>
    <row r="977" spans="1:6">
      <c r="A977">
        <v>9</v>
      </c>
      <c r="B977">
        <v>-91.049000000000007</v>
      </c>
      <c r="C977">
        <v>610</v>
      </c>
      <c r="D977">
        <v>115000</v>
      </c>
      <c r="E977">
        <v>69</v>
      </c>
      <c r="F977" s="3">
        <v>68.150941061418166</v>
      </c>
    </row>
    <row r="978" spans="1:6">
      <c r="A978">
        <v>10</v>
      </c>
      <c r="B978">
        <v>-90.933999999999997</v>
      </c>
      <c r="C978">
        <v>610</v>
      </c>
      <c r="D978">
        <v>115000</v>
      </c>
      <c r="E978">
        <v>86</v>
      </c>
      <c r="F978" s="3">
        <v>82.571773689210374</v>
      </c>
    </row>
    <row r="979" spans="1:6">
      <c r="A979">
        <v>11</v>
      </c>
      <c r="B979">
        <v>-90.823999999999998</v>
      </c>
      <c r="C979">
        <v>610</v>
      </c>
      <c r="D979">
        <v>115000</v>
      </c>
      <c r="E979">
        <v>104</v>
      </c>
      <c r="F979" s="3">
        <v>105.36991005430308</v>
      </c>
    </row>
    <row r="980" spans="1:6">
      <c r="A980">
        <v>12</v>
      </c>
      <c r="B980">
        <v>-90.709000000000003</v>
      </c>
      <c r="C980">
        <v>610</v>
      </c>
      <c r="D980">
        <v>115000</v>
      </c>
      <c r="E980">
        <v>145</v>
      </c>
      <c r="F980" s="3">
        <v>139.48659827502601</v>
      </c>
    </row>
    <row r="981" spans="1:6">
      <c r="A981">
        <v>13</v>
      </c>
      <c r="B981">
        <v>-90.594999999999999</v>
      </c>
      <c r="C981">
        <v>610</v>
      </c>
      <c r="D981">
        <v>115000</v>
      </c>
      <c r="E981">
        <v>175</v>
      </c>
      <c r="F981" s="3">
        <v>180.7818441138833</v>
      </c>
    </row>
    <row r="982" spans="1:6">
      <c r="A982">
        <v>14</v>
      </c>
      <c r="B982">
        <v>-90.486999999999995</v>
      </c>
      <c r="C982">
        <v>610</v>
      </c>
      <c r="D982">
        <v>115000</v>
      </c>
      <c r="E982">
        <v>211</v>
      </c>
      <c r="F982" s="3">
        <v>219.9799073626148</v>
      </c>
    </row>
    <row r="983" spans="1:6">
      <c r="A983">
        <v>15</v>
      </c>
      <c r="B983">
        <v>-90.372</v>
      </c>
      <c r="C983">
        <v>610</v>
      </c>
      <c r="D983">
        <v>115000</v>
      </c>
      <c r="E983">
        <v>262</v>
      </c>
      <c r="F983" s="3">
        <v>251.64966947412663</v>
      </c>
    </row>
    <row r="984" spans="1:6">
      <c r="A984">
        <v>16</v>
      </c>
      <c r="B984">
        <v>-90.256</v>
      </c>
      <c r="C984">
        <v>610</v>
      </c>
      <c r="D984">
        <v>115000</v>
      </c>
      <c r="E984">
        <v>260</v>
      </c>
      <c r="F984" s="3">
        <v>263.54194831847354</v>
      </c>
    </row>
    <row r="985" spans="1:6">
      <c r="A985">
        <v>17</v>
      </c>
      <c r="B985">
        <v>-90.14</v>
      </c>
      <c r="C985">
        <v>610</v>
      </c>
      <c r="D985">
        <v>115000</v>
      </c>
      <c r="E985">
        <v>259</v>
      </c>
      <c r="F985" s="3">
        <v>251.3528590273267</v>
      </c>
    </row>
    <row r="986" spans="1:6">
      <c r="A986">
        <v>18</v>
      </c>
      <c r="B986">
        <v>-90.025000000000006</v>
      </c>
      <c r="C986">
        <v>610</v>
      </c>
      <c r="D986">
        <v>115000</v>
      </c>
      <c r="E986">
        <v>222</v>
      </c>
      <c r="F986" s="3">
        <v>219.48449281593847</v>
      </c>
    </row>
    <row r="987" spans="1:6">
      <c r="A987">
        <v>19</v>
      </c>
      <c r="B987">
        <v>-89.918999999999997</v>
      </c>
      <c r="C987">
        <v>610</v>
      </c>
      <c r="D987">
        <v>115000</v>
      </c>
      <c r="E987">
        <v>190</v>
      </c>
      <c r="F987" s="3">
        <v>180.97988714449156</v>
      </c>
    </row>
    <row r="988" spans="1:6">
      <c r="A988">
        <v>20</v>
      </c>
      <c r="B988">
        <v>-89.805999999999997</v>
      </c>
      <c r="C988">
        <v>610</v>
      </c>
      <c r="D988">
        <v>115000</v>
      </c>
      <c r="E988">
        <v>122</v>
      </c>
      <c r="F988" s="3">
        <v>140.00236163191343</v>
      </c>
    </row>
    <row r="989" spans="1:6">
      <c r="A989">
        <v>21</v>
      </c>
      <c r="B989">
        <v>-89.691000000000003</v>
      </c>
      <c r="C989">
        <v>610</v>
      </c>
      <c r="D989">
        <v>115000</v>
      </c>
      <c r="E989">
        <v>105</v>
      </c>
      <c r="F989" s="3">
        <v>105.75546024010174</v>
      </c>
    </row>
    <row r="990" spans="1:6">
      <c r="A990">
        <v>22</v>
      </c>
      <c r="B990">
        <v>-89.576999999999998</v>
      </c>
      <c r="C990">
        <v>610</v>
      </c>
      <c r="D990">
        <v>115000</v>
      </c>
      <c r="E990">
        <v>82</v>
      </c>
      <c r="F990" s="3">
        <v>82.1681355637227</v>
      </c>
    </row>
    <row r="991" spans="1:6">
      <c r="A991">
        <v>23</v>
      </c>
      <c r="B991">
        <v>-89.457999999999998</v>
      </c>
      <c r="C991">
        <v>610</v>
      </c>
      <c r="D991">
        <v>115000</v>
      </c>
      <c r="E991">
        <v>72</v>
      </c>
      <c r="F991" s="3">
        <v>67.573319935036494</v>
      </c>
    </row>
    <row r="992" spans="1:6">
      <c r="A992">
        <v>24</v>
      </c>
      <c r="B992">
        <v>-89.341999999999999</v>
      </c>
      <c r="C992">
        <v>610</v>
      </c>
      <c r="D992">
        <v>115000</v>
      </c>
      <c r="E992">
        <v>73</v>
      </c>
      <c r="F992" s="3">
        <v>60.325052041541987</v>
      </c>
    </row>
    <row r="993" spans="1:6">
      <c r="A993">
        <v>25</v>
      </c>
      <c r="B993">
        <v>-89.234999999999999</v>
      </c>
      <c r="C993">
        <v>610</v>
      </c>
      <c r="D993">
        <v>115000</v>
      </c>
      <c r="E993">
        <v>71</v>
      </c>
      <c r="F993" s="3">
        <v>57.238129002002239</v>
      </c>
    </row>
    <row r="994" spans="1:6">
      <c r="A994">
        <v>26</v>
      </c>
      <c r="B994">
        <v>-89.13</v>
      </c>
      <c r="C994">
        <v>610</v>
      </c>
      <c r="D994">
        <v>115000</v>
      </c>
      <c r="E994">
        <v>74</v>
      </c>
      <c r="F994" s="3">
        <v>55.939484298774197</v>
      </c>
    </row>
    <row r="995" spans="1:6">
      <c r="A995">
        <v>27</v>
      </c>
      <c r="B995">
        <v>-89.016000000000005</v>
      </c>
      <c r="C995">
        <v>610</v>
      </c>
      <c r="D995">
        <v>115000</v>
      </c>
      <c r="E995">
        <v>67</v>
      </c>
      <c r="F995" s="3">
        <v>55.411005085313107</v>
      </c>
    </row>
    <row r="996" spans="1:6">
      <c r="A996">
        <v>28</v>
      </c>
      <c r="B996">
        <v>-88.896000000000001</v>
      </c>
      <c r="C996">
        <v>610</v>
      </c>
      <c r="D996">
        <v>115000</v>
      </c>
      <c r="E996">
        <v>57</v>
      </c>
      <c r="F996" s="3">
        <v>55.238979469892811</v>
      </c>
    </row>
    <row r="997" spans="1:6">
      <c r="A997">
        <v>29</v>
      </c>
      <c r="B997">
        <v>-88.790999999999997</v>
      </c>
      <c r="C997">
        <v>610</v>
      </c>
      <c r="D997">
        <v>115000</v>
      </c>
      <c r="E997">
        <v>61</v>
      </c>
      <c r="F997" s="3">
        <v>55.196766449875426</v>
      </c>
    </row>
    <row r="998" spans="1:6">
      <c r="A998">
        <v>30</v>
      </c>
      <c r="B998">
        <v>-88.671999999999997</v>
      </c>
      <c r="C998">
        <v>610</v>
      </c>
      <c r="D998">
        <v>115000</v>
      </c>
      <c r="E998">
        <v>55</v>
      </c>
      <c r="F998" s="3">
        <v>55.184347371524701</v>
      </c>
    </row>
    <row r="999" spans="1:6">
      <c r="A999">
        <v>31</v>
      </c>
      <c r="B999">
        <v>-88.56</v>
      </c>
      <c r="C999">
        <v>610</v>
      </c>
      <c r="D999">
        <v>115000</v>
      </c>
      <c r="E999">
        <v>49</v>
      </c>
      <c r="F999" s="3">
        <v>55.1818421658012</v>
      </c>
    </row>
    <row r="1000" spans="1:6">
      <c r="A1000">
        <v>32</v>
      </c>
      <c r="B1000">
        <v>-88.451999999999998</v>
      </c>
      <c r="C1000">
        <v>610</v>
      </c>
      <c r="D1000">
        <v>115000</v>
      </c>
      <c r="E1000">
        <v>48</v>
      </c>
      <c r="F1000" s="3">
        <v>55.181343712890353</v>
      </c>
    </row>
    <row r="1001" spans="1:6">
      <c r="A1001" t="s">
        <v>0</v>
      </c>
    </row>
    <row r="1002" spans="1:6">
      <c r="A1002" t="s">
        <v>0</v>
      </c>
    </row>
    <row r="1003" spans="1:6">
      <c r="A1003" t="s">
        <v>0</v>
      </c>
    </row>
    <row r="1004" spans="1:6">
      <c r="A1004" t="s">
        <v>0</v>
      </c>
    </row>
    <row r="1005" spans="1:6">
      <c r="A1005" t="s">
        <v>97</v>
      </c>
    </row>
    <row r="1006" spans="1:6">
      <c r="A1006" t="s">
        <v>16</v>
      </c>
    </row>
    <row r="1007" spans="1:6">
      <c r="A1007" t="s">
        <v>3</v>
      </c>
    </row>
    <row r="1008" spans="1:6">
      <c r="A1008" t="s">
        <v>4</v>
      </c>
    </row>
    <row r="1009" spans="1:10">
      <c r="A1009" t="s">
        <v>5</v>
      </c>
    </row>
    <row r="1010" spans="1:10">
      <c r="A1010" t="s">
        <v>98</v>
      </c>
    </row>
    <row r="1011" spans="1:10">
      <c r="A1011" t="s">
        <v>7</v>
      </c>
    </row>
    <row r="1012" spans="1:10">
      <c r="A1012" t="s">
        <v>8</v>
      </c>
    </row>
    <row r="1013" spans="1:10">
      <c r="A1013" t="s">
        <v>9</v>
      </c>
    </row>
    <row r="1014" spans="1:10">
      <c r="A1014" t="s">
        <v>10</v>
      </c>
    </row>
    <row r="1015" spans="1:10">
      <c r="A1015" t="s">
        <v>11</v>
      </c>
    </row>
    <row r="1016" spans="1:10">
      <c r="A1016" t="s">
        <v>0</v>
      </c>
    </row>
    <row r="1017" spans="1:10">
      <c r="A1017" t="s">
        <v>0</v>
      </c>
    </row>
    <row r="1018" spans="1:10">
      <c r="A1018" t="s">
        <v>75</v>
      </c>
      <c r="B1018" t="s">
        <v>54</v>
      </c>
      <c r="C1018" t="s">
        <v>57</v>
      </c>
      <c r="D1018" t="s">
        <v>74</v>
      </c>
      <c r="E1018" t="s">
        <v>73</v>
      </c>
      <c r="F1018" t="s">
        <v>116</v>
      </c>
    </row>
    <row r="1019" spans="1:10">
      <c r="A1019">
        <v>1</v>
      </c>
      <c r="B1019">
        <v>-91.947999999999993</v>
      </c>
      <c r="C1019">
        <v>612</v>
      </c>
      <c r="D1019">
        <v>115000</v>
      </c>
      <c r="E1019">
        <v>36</v>
      </c>
      <c r="F1019" s="3">
        <v>60.736282647010867</v>
      </c>
      <c r="J1019" t="s">
        <v>148</v>
      </c>
    </row>
    <row r="1020" spans="1:10">
      <c r="A1020">
        <v>2</v>
      </c>
      <c r="B1020">
        <v>-91.838999999999999</v>
      </c>
      <c r="C1020">
        <v>612</v>
      </c>
      <c r="D1020">
        <v>115000</v>
      </c>
      <c r="E1020">
        <v>42</v>
      </c>
      <c r="F1020" s="3">
        <v>60.736451773582552</v>
      </c>
    </row>
    <row r="1021" spans="1:10">
      <c r="A1021">
        <v>3</v>
      </c>
      <c r="B1021">
        <v>-91.724000000000004</v>
      </c>
      <c r="C1021">
        <v>612</v>
      </c>
      <c r="D1021">
        <v>115000</v>
      </c>
      <c r="E1021">
        <v>50</v>
      </c>
      <c r="F1021" s="3">
        <v>60.737604234157835</v>
      </c>
    </row>
    <row r="1022" spans="1:10">
      <c r="A1022">
        <v>4</v>
      </c>
      <c r="B1022">
        <v>-91.611999999999995</v>
      </c>
      <c r="C1022">
        <v>612</v>
      </c>
      <c r="D1022">
        <v>115000</v>
      </c>
      <c r="E1022">
        <v>53</v>
      </c>
      <c r="F1022" s="3">
        <v>60.743917318363685</v>
      </c>
    </row>
    <row r="1023" spans="1:10">
      <c r="A1023">
        <v>5</v>
      </c>
      <c r="B1023">
        <v>-91.5</v>
      </c>
      <c r="C1023">
        <v>612</v>
      </c>
      <c r="D1023">
        <v>115000</v>
      </c>
      <c r="E1023">
        <v>55</v>
      </c>
      <c r="F1023" s="3">
        <v>60.774245439249981</v>
      </c>
    </row>
    <row r="1024" spans="1:10">
      <c r="A1024">
        <v>6</v>
      </c>
      <c r="B1024">
        <v>-91.394000000000005</v>
      </c>
      <c r="C1024">
        <v>612</v>
      </c>
      <c r="D1024">
        <v>115000</v>
      </c>
      <c r="E1024">
        <v>48</v>
      </c>
      <c r="F1024" s="3">
        <v>60.888825231776742</v>
      </c>
    </row>
    <row r="1025" spans="1:6">
      <c r="A1025">
        <v>7</v>
      </c>
      <c r="B1025">
        <v>-91.281000000000006</v>
      </c>
      <c r="C1025">
        <v>612</v>
      </c>
      <c r="D1025">
        <v>115000</v>
      </c>
      <c r="E1025">
        <v>69</v>
      </c>
      <c r="F1025" s="3">
        <v>61.323779548583026</v>
      </c>
    </row>
    <row r="1026" spans="1:6">
      <c r="A1026">
        <v>8</v>
      </c>
      <c r="B1026">
        <v>-91.165000000000006</v>
      </c>
      <c r="C1026">
        <v>612</v>
      </c>
      <c r="D1026">
        <v>115000</v>
      </c>
      <c r="E1026">
        <v>78</v>
      </c>
      <c r="F1026" s="3">
        <v>62.76744179958321</v>
      </c>
    </row>
    <row r="1027" spans="1:6">
      <c r="A1027">
        <v>9</v>
      </c>
      <c r="B1027">
        <v>-91.049000000000007</v>
      </c>
      <c r="C1027">
        <v>612</v>
      </c>
      <c r="D1027">
        <v>115000</v>
      </c>
      <c r="E1027">
        <v>90</v>
      </c>
      <c r="F1027" s="3">
        <v>66.807513182108877</v>
      </c>
    </row>
    <row r="1028" spans="1:6">
      <c r="A1028">
        <v>10</v>
      </c>
      <c r="B1028">
        <v>-90.933999999999997</v>
      </c>
      <c r="C1028">
        <v>612</v>
      </c>
      <c r="D1028">
        <v>115000</v>
      </c>
      <c r="E1028">
        <v>91</v>
      </c>
      <c r="F1028" s="3">
        <v>76.307668174824641</v>
      </c>
    </row>
    <row r="1029" spans="1:6">
      <c r="A1029">
        <v>11</v>
      </c>
      <c r="B1029">
        <v>-90.823999999999998</v>
      </c>
      <c r="C1029">
        <v>612</v>
      </c>
      <c r="D1029">
        <v>115000</v>
      </c>
      <c r="E1029">
        <v>90</v>
      </c>
      <c r="F1029" s="3">
        <v>94.269415567324273</v>
      </c>
    </row>
    <row r="1030" spans="1:6">
      <c r="A1030">
        <v>12</v>
      </c>
      <c r="B1030">
        <v>-90.709000000000003</v>
      </c>
      <c r="C1030">
        <v>612</v>
      </c>
      <c r="D1030">
        <v>115000</v>
      </c>
      <c r="E1030">
        <v>118</v>
      </c>
      <c r="F1030" s="3">
        <v>125.74984191377671</v>
      </c>
    </row>
    <row r="1031" spans="1:6">
      <c r="A1031">
        <v>13</v>
      </c>
      <c r="B1031">
        <v>-90.594999999999999</v>
      </c>
      <c r="C1031">
        <v>612</v>
      </c>
      <c r="D1031">
        <v>115000</v>
      </c>
      <c r="E1031">
        <v>171</v>
      </c>
      <c r="F1031" s="3">
        <v>169.56189564174659</v>
      </c>
    </row>
    <row r="1032" spans="1:6">
      <c r="A1032">
        <v>14</v>
      </c>
      <c r="B1032">
        <v>-90.486999999999995</v>
      </c>
      <c r="C1032">
        <v>612</v>
      </c>
      <c r="D1032">
        <v>115000</v>
      </c>
      <c r="E1032">
        <v>211</v>
      </c>
      <c r="F1032" s="3">
        <v>216.46996521620613</v>
      </c>
    </row>
    <row r="1033" spans="1:6">
      <c r="A1033">
        <v>15</v>
      </c>
      <c r="B1033">
        <v>-90.372</v>
      </c>
      <c r="C1033">
        <v>612</v>
      </c>
      <c r="D1033">
        <v>115000</v>
      </c>
      <c r="E1033">
        <v>249</v>
      </c>
      <c r="F1033" s="3">
        <v>259.3012971493614</v>
      </c>
    </row>
    <row r="1034" spans="1:6">
      <c r="A1034">
        <v>16</v>
      </c>
      <c r="B1034">
        <v>-90.256</v>
      </c>
      <c r="C1034">
        <v>612</v>
      </c>
      <c r="D1034">
        <v>115000</v>
      </c>
      <c r="E1034">
        <v>288</v>
      </c>
      <c r="F1034" s="3">
        <v>280.22789466174447</v>
      </c>
    </row>
    <row r="1035" spans="1:6">
      <c r="A1035">
        <v>17</v>
      </c>
      <c r="B1035">
        <v>-90.14</v>
      </c>
      <c r="C1035">
        <v>612</v>
      </c>
      <c r="D1035">
        <v>115000</v>
      </c>
      <c r="E1035">
        <v>278</v>
      </c>
      <c r="F1035" s="3">
        <v>270.50377482074617</v>
      </c>
    </row>
    <row r="1036" spans="1:6">
      <c r="A1036">
        <v>18</v>
      </c>
      <c r="B1036">
        <v>-90.025000000000006</v>
      </c>
      <c r="C1036">
        <v>612</v>
      </c>
      <c r="D1036">
        <v>115000</v>
      </c>
      <c r="E1036">
        <v>254</v>
      </c>
      <c r="F1036" s="3">
        <v>234.4555485195917</v>
      </c>
    </row>
    <row r="1037" spans="1:6">
      <c r="A1037">
        <v>19</v>
      </c>
      <c r="B1037">
        <v>-89.918999999999997</v>
      </c>
      <c r="C1037">
        <v>612</v>
      </c>
      <c r="D1037">
        <v>115000</v>
      </c>
      <c r="E1037">
        <v>182</v>
      </c>
      <c r="F1037" s="3">
        <v>189.37078986374482</v>
      </c>
    </row>
    <row r="1038" spans="1:6">
      <c r="A1038">
        <v>20</v>
      </c>
      <c r="B1038">
        <v>-89.805999999999997</v>
      </c>
      <c r="C1038">
        <v>612</v>
      </c>
      <c r="D1038">
        <v>115000</v>
      </c>
      <c r="E1038">
        <v>140</v>
      </c>
      <c r="F1038" s="3">
        <v>142.42058433831923</v>
      </c>
    </row>
    <row r="1039" spans="1:6">
      <c r="A1039">
        <v>21</v>
      </c>
      <c r="B1039">
        <v>-89.691000000000003</v>
      </c>
      <c r="C1039">
        <v>612</v>
      </c>
      <c r="D1039">
        <v>115000</v>
      </c>
      <c r="E1039">
        <v>89</v>
      </c>
      <c r="F1039" s="3">
        <v>105.39014975547069</v>
      </c>
    </row>
    <row r="1040" spans="1:6">
      <c r="A1040">
        <v>22</v>
      </c>
      <c r="B1040">
        <v>-89.576999999999998</v>
      </c>
      <c r="C1040">
        <v>612</v>
      </c>
      <c r="D1040">
        <v>115000</v>
      </c>
      <c r="E1040">
        <v>82</v>
      </c>
      <c r="F1040" s="3">
        <v>82.045023677403307</v>
      </c>
    </row>
    <row r="1041" spans="1:6">
      <c r="A1041">
        <v>23</v>
      </c>
      <c r="B1041">
        <v>-89.457999999999998</v>
      </c>
      <c r="C1041">
        <v>612</v>
      </c>
      <c r="D1041">
        <v>115000</v>
      </c>
      <c r="E1041">
        <v>86</v>
      </c>
      <c r="F1041" s="3">
        <v>69.209631310113863</v>
      </c>
    </row>
    <row r="1042" spans="1:6">
      <c r="A1042">
        <v>24</v>
      </c>
      <c r="B1042">
        <v>-89.341999999999999</v>
      </c>
      <c r="C1042">
        <v>612</v>
      </c>
      <c r="D1042">
        <v>115000</v>
      </c>
      <c r="E1042">
        <v>84</v>
      </c>
      <c r="F1042" s="3">
        <v>63.712297984964323</v>
      </c>
    </row>
    <row r="1043" spans="1:6">
      <c r="A1043">
        <v>25</v>
      </c>
      <c r="B1043">
        <v>-89.234999999999999</v>
      </c>
      <c r="C1043">
        <v>612</v>
      </c>
      <c r="D1043">
        <v>115000</v>
      </c>
      <c r="E1043">
        <v>71</v>
      </c>
      <c r="F1043" s="3">
        <v>61.732687361779902</v>
      </c>
    </row>
    <row r="1044" spans="1:6">
      <c r="A1044">
        <v>26</v>
      </c>
      <c r="B1044">
        <v>-89.13</v>
      </c>
      <c r="C1044">
        <v>612</v>
      </c>
      <c r="D1044">
        <v>115000</v>
      </c>
      <c r="E1044">
        <v>72</v>
      </c>
      <c r="F1044" s="3">
        <v>61.038157912578647</v>
      </c>
    </row>
    <row r="1045" spans="1:6">
      <c r="A1045">
        <v>27</v>
      </c>
      <c r="B1045">
        <v>-89.016000000000005</v>
      </c>
      <c r="C1045">
        <v>612</v>
      </c>
      <c r="D1045">
        <v>115000</v>
      </c>
      <c r="E1045">
        <v>69</v>
      </c>
      <c r="F1045" s="3">
        <v>60.80840078398095</v>
      </c>
    </row>
    <row r="1046" spans="1:6">
      <c r="A1046">
        <v>28</v>
      </c>
      <c r="B1046">
        <v>-88.896000000000001</v>
      </c>
      <c r="C1046">
        <v>612</v>
      </c>
      <c r="D1046">
        <v>115000</v>
      </c>
      <c r="E1046">
        <v>65</v>
      </c>
      <c r="F1046" s="3">
        <v>60.749992059765198</v>
      </c>
    </row>
    <row r="1047" spans="1:6">
      <c r="A1047">
        <v>29</v>
      </c>
      <c r="B1047">
        <v>-88.790999999999997</v>
      </c>
      <c r="C1047">
        <v>612</v>
      </c>
      <c r="D1047">
        <v>115000</v>
      </c>
      <c r="E1047">
        <v>78</v>
      </c>
      <c r="F1047" s="3">
        <v>60.739087165895768</v>
      </c>
    </row>
    <row r="1048" spans="1:6">
      <c r="A1048">
        <v>30</v>
      </c>
      <c r="B1048">
        <v>-88.671999999999997</v>
      </c>
      <c r="C1048">
        <v>612</v>
      </c>
      <c r="D1048">
        <v>115000</v>
      </c>
      <c r="E1048">
        <v>71</v>
      </c>
      <c r="F1048" s="3">
        <v>60.736664401036336</v>
      </c>
    </row>
    <row r="1049" spans="1:6">
      <c r="A1049">
        <v>31</v>
      </c>
      <c r="B1049">
        <v>-88.56</v>
      </c>
      <c r="C1049">
        <v>612</v>
      </c>
      <c r="D1049">
        <v>115000</v>
      </c>
      <c r="E1049">
        <v>61</v>
      </c>
      <c r="F1049" s="3">
        <v>60.736312495752301</v>
      </c>
    </row>
    <row r="1050" spans="1:6">
      <c r="A1050">
        <v>32</v>
      </c>
      <c r="B1050">
        <v>-88.451999999999998</v>
      </c>
      <c r="C1050">
        <v>612</v>
      </c>
      <c r="D1050">
        <v>115000</v>
      </c>
      <c r="E1050">
        <v>70</v>
      </c>
      <c r="F1050" s="3">
        <v>60.736262455210962</v>
      </c>
    </row>
    <row r="1051" spans="1:6">
      <c r="A1051" t="s">
        <v>0</v>
      </c>
    </row>
    <row r="1052" spans="1:6">
      <c r="A1052" t="s">
        <v>0</v>
      </c>
    </row>
    <row r="1053" spans="1:6">
      <c r="A1053" t="s">
        <v>0</v>
      </c>
    </row>
    <row r="1054" spans="1:6">
      <c r="A1054" t="s">
        <v>0</v>
      </c>
    </row>
    <row r="1055" spans="1:6">
      <c r="A1055" t="s">
        <v>99</v>
      </c>
    </row>
    <row r="1056" spans="1:6">
      <c r="A1056" t="s">
        <v>16</v>
      </c>
    </row>
    <row r="1057" spans="1:10">
      <c r="A1057" t="s">
        <v>3</v>
      </c>
    </row>
    <row r="1058" spans="1:10">
      <c r="A1058" t="s">
        <v>4</v>
      </c>
    </row>
    <row r="1059" spans="1:10">
      <c r="A1059" t="s">
        <v>5</v>
      </c>
    </row>
    <row r="1060" spans="1:10">
      <c r="A1060" t="s">
        <v>100</v>
      </c>
    </row>
    <row r="1061" spans="1:10">
      <c r="A1061" t="s">
        <v>7</v>
      </c>
    </row>
    <row r="1062" spans="1:10">
      <c r="A1062" t="s">
        <v>8</v>
      </c>
    </row>
    <row r="1063" spans="1:10">
      <c r="A1063" t="s">
        <v>9</v>
      </c>
    </row>
    <row r="1064" spans="1:10">
      <c r="A1064" t="s">
        <v>10</v>
      </c>
    </row>
    <row r="1065" spans="1:10">
      <c r="A1065" t="s">
        <v>11</v>
      </c>
    </row>
    <row r="1066" spans="1:10">
      <c r="A1066" t="s">
        <v>0</v>
      </c>
    </row>
    <row r="1067" spans="1:10">
      <c r="A1067" t="s">
        <v>0</v>
      </c>
    </row>
    <row r="1068" spans="1:10">
      <c r="A1068" t="s">
        <v>75</v>
      </c>
      <c r="B1068" t="s">
        <v>54</v>
      </c>
      <c r="C1068" t="s">
        <v>57</v>
      </c>
      <c r="D1068" t="s">
        <v>74</v>
      </c>
      <c r="E1068" t="s">
        <v>73</v>
      </c>
      <c r="F1068" t="s">
        <v>116</v>
      </c>
    </row>
    <row r="1069" spans="1:10">
      <c r="A1069">
        <v>1</v>
      </c>
      <c r="B1069">
        <v>-91.947999999999993</v>
      </c>
      <c r="C1069">
        <v>609</v>
      </c>
      <c r="D1069">
        <v>115000</v>
      </c>
      <c r="E1069">
        <v>32</v>
      </c>
      <c r="F1069" s="3">
        <v>56.22878107207881</v>
      </c>
      <c r="J1069" t="s">
        <v>149</v>
      </c>
    </row>
    <row r="1070" spans="1:10">
      <c r="A1070">
        <v>2</v>
      </c>
      <c r="B1070">
        <v>-91.838999999999999</v>
      </c>
      <c r="C1070">
        <v>609</v>
      </c>
      <c r="D1070">
        <v>115000</v>
      </c>
      <c r="E1070">
        <v>53</v>
      </c>
      <c r="F1070" s="3">
        <v>56.235480910179774</v>
      </c>
    </row>
    <row r="1071" spans="1:10">
      <c r="A1071">
        <v>3</v>
      </c>
      <c r="B1071">
        <v>-91.724000000000004</v>
      </c>
      <c r="C1071">
        <v>609</v>
      </c>
      <c r="D1071">
        <v>115000</v>
      </c>
      <c r="E1071">
        <v>52</v>
      </c>
      <c r="F1071" s="3">
        <v>56.262710399227814</v>
      </c>
    </row>
    <row r="1072" spans="1:10">
      <c r="A1072">
        <v>4</v>
      </c>
      <c r="B1072">
        <v>-91.611999999999995</v>
      </c>
      <c r="C1072">
        <v>609</v>
      </c>
      <c r="D1072">
        <v>115000</v>
      </c>
      <c r="E1072">
        <v>42</v>
      </c>
      <c r="F1072" s="3">
        <v>56.355104034993644</v>
      </c>
    </row>
    <row r="1073" spans="1:6">
      <c r="A1073">
        <v>5</v>
      </c>
      <c r="B1073">
        <v>-91.5</v>
      </c>
      <c r="C1073">
        <v>609</v>
      </c>
      <c r="D1073">
        <v>115000</v>
      </c>
      <c r="E1073">
        <v>52</v>
      </c>
      <c r="F1073" s="3">
        <v>56.640574472346515</v>
      </c>
    </row>
    <row r="1074" spans="1:6">
      <c r="A1074">
        <v>6</v>
      </c>
      <c r="B1074">
        <v>-91.394000000000005</v>
      </c>
      <c r="C1074">
        <v>609</v>
      </c>
      <c r="D1074">
        <v>115000</v>
      </c>
      <c r="E1074">
        <v>62</v>
      </c>
      <c r="F1074" s="3">
        <v>57.368501197696858</v>
      </c>
    </row>
    <row r="1075" spans="1:6">
      <c r="A1075">
        <v>7</v>
      </c>
      <c r="B1075">
        <v>-91.281000000000006</v>
      </c>
      <c r="C1075">
        <v>609</v>
      </c>
      <c r="D1075">
        <v>115000</v>
      </c>
      <c r="E1075">
        <v>64</v>
      </c>
      <c r="F1075" s="3">
        <v>59.276236323162976</v>
      </c>
    </row>
    <row r="1076" spans="1:6">
      <c r="A1076">
        <v>8</v>
      </c>
      <c r="B1076">
        <v>-91.165000000000006</v>
      </c>
      <c r="C1076">
        <v>609</v>
      </c>
      <c r="D1076">
        <v>115000</v>
      </c>
      <c r="E1076">
        <v>78</v>
      </c>
      <c r="F1076" s="3">
        <v>63.740428078598313</v>
      </c>
    </row>
    <row r="1077" spans="1:6">
      <c r="A1077">
        <v>9</v>
      </c>
      <c r="B1077">
        <v>-91.049000000000007</v>
      </c>
      <c r="C1077">
        <v>609</v>
      </c>
      <c r="D1077">
        <v>115000</v>
      </c>
      <c r="E1077">
        <v>80</v>
      </c>
      <c r="F1077" s="3">
        <v>72.842567650463806</v>
      </c>
    </row>
    <row r="1078" spans="1:6">
      <c r="A1078">
        <v>10</v>
      </c>
      <c r="B1078">
        <v>-90.933999999999997</v>
      </c>
      <c r="C1078">
        <v>609</v>
      </c>
      <c r="D1078">
        <v>115000</v>
      </c>
      <c r="E1078">
        <v>100</v>
      </c>
      <c r="F1078" s="3">
        <v>89.026491879178693</v>
      </c>
    </row>
    <row r="1079" spans="1:6">
      <c r="A1079">
        <v>11</v>
      </c>
      <c r="B1079">
        <v>-90.823999999999998</v>
      </c>
      <c r="C1079">
        <v>609</v>
      </c>
      <c r="D1079">
        <v>115000</v>
      </c>
      <c r="E1079">
        <v>110</v>
      </c>
      <c r="F1079" s="3">
        <v>113.13773892436619</v>
      </c>
    </row>
    <row r="1080" spans="1:6">
      <c r="A1080">
        <v>12</v>
      </c>
      <c r="B1080">
        <v>-90.709000000000003</v>
      </c>
      <c r="C1080">
        <v>609</v>
      </c>
      <c r="D1080">
        <v>115000</v>
      </c>
      <c r="E1080">
        <v>141</v>
      </c>
      <c r="F1080" s="3">
        <v>147.48160465455749</v>
      </c>
    </row>
    <row r="1081" spans="1:6">
      <c r="A1081">
        <v>13</v>
      </c>
      <c r="B1081">
        <v>-90.594999999999999</v>
      </c>
      <c r="C1081">
        <v>609</v>
      </c>
      <c r="D1081">
        <v>115000</v>
      </c>
      <c r="E1081">
        <v>165</v>
      </c>
      <c r="F1081" s="3">
        <v>187.4423494083145</v>
      </c>
    </row>
    <row r="1082" spans="1:6">
      <c r="A1082">
        <v>14</v>
      </c>
      <c r="B1082">
        <v>-90.486999999999995</v>
      </c>
      <c r="C1082">
        <v>609</v>
      </c>
      <c r="D1082">
        <v>115000</v>
      </c>
      <c r="E1082">
        <v>217</v>
      </c>
      <c r="F1082" s="3">
        <v>224.33245064375214</v>
      </c>
    </row>
    <row r="1083" spans="1:6">
      <c r="A1083">
        <v>15</v>
      </c>
      <c r="B1083">
        <v>-90.372</v>
      </c>
      <c r="C1083">
        <v>609</v>
      </c>
      <c r="D1083">
        <v>115000</v>
      </c>
      <c r="E1083">
        <v>268</v>
      </c>
      <c r="F1083" s="3">
        <v>253.6555188229504</v>
      </c>
    </row>
    <row r="1084" spans="1:6">
      <c r="A1084">
        <v>16</v>
      </c>
      <c r="B1084">
        <v>-90.256</v>
      </c>
      <c r="C1084">
        <v>609</v>
      </c>
      <c r="D1084">
        <v>115000</v>
      </c>
      <c r="E1084">
        <v>293</v>
      </c>
      <c r="F1084" s="3">
        <v>264.72126652527453</v>
      </c>
    </row>
    <row r="1085" spans="1:6">
      <c r="A1085">
        <v>17</v>
      </c>
      <c r="B1085">
        <v>-90.14</v>
      </c>
      <c r="C1085">
        <v>609</v>
      </c>
      <c r="D1085">
        <v>115000</v>
      </c>
      <c r="E1085">
        <v>270</v>
      </c>
      <c r="F1085" s="3">
        <v>253.84427636447924</v>
      </c>
    </row>
    <row r="1086" spans="1:6">
      <c r="A1086">
        <v>18</v>
      </c>
      <c r="B1086">
        <v>-90.025000000000006</v>
      </c>
      <c r="C1086">
        <v>609</v>
      </c>
      <c r="D1086">
        <v>115000</v>
      </c>
      <c r="E1086">
        <v>210</v>
      </c>
      <c r="F1086" s="3">
        <v>224.65266153707498</v>
      </c>
    </row>
    <row r="1087" spans="1:6">
      <c r="A1087">
        <v>19</v>
      </c>
      <c r="B1087">
        <v>-89.918999999999997</v>
      </c>
      <c r="C1087">
        <v>609</v>
      </c>
      <c r="D1087">
        <v>115000</v>
      </c>
      <c r="E1087">
        <v>201</v>
      </c>
      <c r="F1087" s="3">
        <v>188.52484517242405</v>
      </c>
    </row>
    <row r="1088" spans="1:6">
      <c r="A1088">
        <v>20</v>
      </c>
      <c r="B1088">
        <v>-89.805999999999997</v>
      </c>
      <c r="C1088">
        <v>609</v>
      </c>
      <c r="D1088">
        <v>115000</v>
      </c>
      <c r="E1088">
        <v>120</v>
      </c>
      <c r="F1088" s="3">
        <v>148.82392511434216</v>
      </c>
    </row>
    <row r="1089" spans="1:6">
      <c r="A1089">
        <v>21</v>
      </c>
      <c r="B1089">
        <v>-89.691000000000003</v>
      </c>
      <c r="C1089">
        <v>609</v>
      </c>
      <c r="D1089">
        <v>115000</v>
      </c>
      <c r="E1089">
        <v>110</v>
      </c>
      <c r="F1089" s="3">
        <v>114.19006072426367</v>
      </c>
    </row>
    <row r="1090" spans="1:6">
      <c r="A1090">
        <v>22</v>
      </c>
      <c r="B1090">
        <v>-89.576999999999998</v>
      </c>
      <c r="C1090">
        <v>609</v>
      </c>
      <c r="D1090">
        <v>115000</v>
      </c>
      <c r="E1090">
        <v>109</v>
      </c>
      <c r="F1090" s="3">
        <v>89.031020615745447</v>
      </c>
    </row>
    <row r="1091" spans="1:6">
      <c r="A1091">
        <v>23</v>
      </c>
      <c r="B1091">
        <v>-89.457999999999998</v>
      </c>
      <c r="C1091">
        <v>609</v>
      </c>
      <c r="D1091">
        <v>115000</v>
      </c>
      <c r="E1091">
        <v>75</v>
      </c>
      <c r="F1091" s="3">
        <v>72.425768570256253</v>
      </c>
    </row>
    <row r="1092" spans="1:6">
      <c r="A1092">
        <v>24</v>
      </c>
      <c r="B1092">
        <v>-89.341999999999999</v>
      </c>
      <c r="C1092">
        <v>609</v>
      </c>
      <c r="D1092">
        <v>115000</v>
      </c>
      <c r="E1092">
        <v>77</v>
      </c>
      <c r="F1092" s="3">
        <v>63.52486450362224</v>
      </c>
    </row>
    <row r="1093" spans="1:6">
      <c r="A1093">
        <v>25</v>
      </c>
      <c r="B1093">
        <v>-89.234999999999999</v>
      </c>
      <c r="C1093">
        <v>609</v>
      </c>
      <c r="D1093">
        <v>115000</v>
      </c>
      <c r="E1093">
        <v>61</v>
      </c>
      <c r="F1093" s="3">
        <v>59.404836717544683</v>
      </c>
    </row>
    <row r="1094" spans="1:6">
      <c r="A1094">
        <v>26</v>
      </c>
      <c r="B1094">
        <v>-89.13</v>
      </c>
      <c r="C1094">
        <v>609</v>
      </c>
      <c r="D1094">
        <v>115000</v>
      </c>
      <c r="E1094">
        <v>60</v>
      </c>
      <c r="F1094" s="3">
        <v>57.512108416074838</v>
      </c>
    </row>
    <row r="1095" spans="1:6">
      <c r="A1095">
        <v>27</v>
      </c>
      <c r="B1095">
        <v>-89.016000000000005</v>
      </c>
      <c r="C1095">
        <v>609</v>
      </c>
      <c r="D1095">
        <v>115000</v>
      </c>
      <c r="E1095">
        <v>66</v>
      </c>
      <c r="F1095" s="3">
        <v>56.661859326464494</v>
      </c>
    </row>
    <row r="1096" spans="1:6">
      <c r="A1096">
        <v>28</v>
      </c>
      <c r="B1096">
        <v>-88.896000000000001</v>
      </c>
      <c r="C1096">
        <v>609</v>
      </c>
      <c r="D1096">
        <v>115000</v>
      </c>
      <c r="E1096">
        <v>59</v>
      </c>
      <c r="F1096" s="3">
        <v>56.35100290716764</v>
      </c>
    </row>
    <row r="1097" spans="1:6">
      <c r="A1097">
        <v>29</v>
      </c>
      <c r="B1097">
        <v>-88.790999999999997</v>
      </c>
      <c r="C1097">
        <v>609</v>
      </c>
      <c r="D1097">
        <v>115000</v>
      </c>
      <c r="E1097">
        <v>64</v>
      </c>
      <c r="F1097" s="3">
        <v>56.264460197307962</v>
      </c>
    </row>
    <row r="1098" spans="1:6">
      <c r="A1098">
        <v>30</v>
      </c>
      <c r="B1098">
        <v>-88.671999999999997</v>
      </c>
      <c r="C1098">
        <v>609</v>
      </c>
      <c r="D1098">
        <v>115000</v>
      </c>
      <c r="E1098">
        <v>69</v>
      </c>
      <c r="F1098" s="3">
        <v>56.235483744524387</v>
      </c>
    </row>
    <row r="1099" spans="1:6">
      <c r="A1099">
        <v>31</v>
      </c>
      <c r="B1099">
        <v>-88.56</v>
      </c>
      <c r="C1099">
        <v>609</v>
      </c>
      <c r="D1099">
        <v>115000</v>
      </c>
      <c r="E1099">
        <v>47</v>
      </c>
      <c r="F1099" s="3">
        <v>56.228697936554454</v>
      </c>
    </row>
    <row r="1100" spans="1:6">
      <c r="A1100">
        <v>32</v>
      </c>
      <c r="B1100">
        <v>-88.451999999999998</v>
      </c>
      <c r="C1100">
        <v>609</v>
      </c>
      <c r="D1100">
        <v>115000</v>
      </c>
      <c r="E1100">
        <v>86</v>
      </c>
      <c r="F1100" s="3">
        <v>56.227126755636178</v>
      </c>
    </row>
    <row r="1101" spans="1:6">
      <c r="A1101" t="s">
        <v>0</v>
      </c>
    </row>
    <row r="1102" spans="1:6">
      <c r="A1102" t="s">
        <v>0</v>
      </c>
    </row>
    <row r="1103" spans="1:6">
      <c r="A1103" t="s">
        <v>0</v>
      </c>
    </row>
    <row r="1104" spans="1:6">
      <c r="A1104" t="s">
        <v>0</v>
      </c>
    </row>
    <row r="1105" spans="1:10">
      <c r="A1105" t="s">
        <v>101</v>
      </c>
    </row>
    <row r="1106" spans="1:10">
      <c r="A1106" t="s">
        <v>25</v>
      </c>
    </row>
    <row r="1107" spans="1:10">
      <c r="A1107" t="s">
        <v>3</v>
      </c>
    </row>
    <row r="1108" spans="1:10">
      <c r="A1108" t="s">
        <v>4</v>
      </c>
    </row>
    <row r="1109" spans="1:10">
      <c r="A1109" t="s">
        <v>5</v>
      </c>
    </row>
    <row r="1110" spans="1:10">
      <c r="A1110" t="s">
        <v>102</v>
      </c>
    </row>
    <row r="1111" spans="1:10">
      <c r="A1111" t="s">
        <v>7</v>
      </c>
    </row>
    <row r="1112" spans="1:10">
      <c r="A1112" t="s">
        <v>8</v>
      </c>
    </row>
    <row r="1113" spans="1:10">
      <c r="A1113" t="s">
        <v>9</v>
      </c>
    </row>
    <row r="1114" spans="1:10">
      <c r="A1114" t="s">
        <v>10</v>
      </c>
    </row>
    <row r="1115" spans="1:10">
      <c r="A1115" t="s">
        <v>11</v>
      </c>
    </row>
    <row r="1116" spans="1:10">
      <c r="A1116" t="s">
        <v>0</v>
      </c>
    </row>
    <row r="1117" spans="1:10">
      <c r="A1117" t="s">
        <v>0</v>
      </c>
    </row>
    <row r="1118" spans="1:10">
      <c r="A1118" t="s">
        <v>75</v>
      </c>
      <c r="B1118" t="s">
        <v>54</v>
      </c>
      <c r="C1118" t="s">
        <v>57</v>
      </c>
      <c r="D1118" t="s">
        <v>74</v>
      </c>
      <c r="E1118" t="s">
        <v>73</v>
      </c>
      <c r="F1118" t="s">
        <v>116</v>
      </c>
    </row>
    <row r="1119" spans="1:10">
      <c r="A1119">
        <v>1</v>
      </c>
      <c r="B1119">
        <v>-91.947999999999993</v>
      </c>
      <c r="C1119">
        <v>1838</v>
      </c>
      <c r="D1119">
        <v>345000</v>
      </c>
      <c r="E1119">
        <v>129</v>
      </c>
      <c r="F1119" s="3">
        <v>139.99857055344222</v>
      </c>
      <c r="J1119" t="s">
        <v>150</v>
      </c>
    </row>
    <row r="1120" spans="1:10">
      <c r="A1120">
        <v>2</v>
      </c>
      <c r="B1120">
        <v>-91.838999999999999</v>
      </c>
      <c r="C1120">
        <v>1838</v>
      </c>
      <c r="D1120">
        <v>345000</v>
      </c>
      <c r="E1120">
        <v>138</v>
      </c>
      <c r="F1120" s="3">
        <v>141.23865791776163</v>
      </c>
    </row>
    <row r="1121" spans="1:6">
      <c r="A1121">
        <v>3</v>
      </c>
      <c r="B1121">
        <v>-91.724000000000004</v>
      </c>
      <c r="C1121">
        <v>1838</v>
      </c>
      <c r="D1121">
        <v>345000</v>
      </c>
      <c r="E1121">
        <v>137</v>
      </c>
      <c r="F1121" s="3">
        <v>143.29437135692035</v>
      </c>
    </row>
    <row r="1122" spans="1:6">
      <c r="A1122">
        <v>4</v>
      </c>
      <c r="B1122">
        <v>-91.611999999999995</v>
      </c>
      <c r="C1122">
        <v>1838</v>
      </c>
      <c r="D1122">
        <v>345000</v>
      </c>
      <c r="E1122">
        <v>137</v>
      </c>
      <c r="F1122" s="3">
        <v>146.35031864150642</v>
      </c>
    </row>
    <row r="1123" spans="1:6">
      <c r="A1123">
        <v>5</v>
      </c>
      <c r="B1123">
        <v>-91.5</v>
      </c>
      <c r="C1123">
        <v>1838</v>
      </c>
      <c r="D1123">
        <v>345000</v>
      </c>
      <c r="E1123">
        <v>139</v>
      </c>
      <c r="F1123" s="3">
        <v>150.83573255914152</v>
      </c>
    </row>
    <row r="1124" spans="1:6">
      <c r="A1124">
        <v>6</v>
      </c>
      <c r="B1124">
        <v>-91.394000000000005</v>
      </c>
      <c r="C1124">
        <v>1838</v>
      </c>
      <c r="D1124">
        <v>345000</v>
      </c>
      <c r="E1124">
        <v>166</v>
      </c>
      <c r="F1124" s="3">
        <v>156.80129811614941</v>
      </c>
    </row>
    <row r="1125" spans="1:6">
      <c r="A1125">
        <v>7</v>
      </c>
      <c r="B1125">
        <v>-91.281000000000006</v>
      </c>
      <c r="C1125">
        <v>1838</v>
      </c>
      <c r="D1125">
        <v>345000</v>
      </c>
      <c r="E1125">
        <v>164</v>
      </c>
      <c r="F1125" s="3">
        <v>165.4647539083895</v>
      </c>
    </row>
    <row r="1126" spans="1:6">
      <c r="A1126">
        <v>8</v>
      </c>
      <c r="B1126">
        <v>-91.165000000000006</v>
      </c>
      <c r="C1126">
        <v>1838</v>
      </c>
      <c r="D1126">
        <v>345000</v>
      </c>
      <c r="E1126">
        <v>194</v>
      </c>
      <c r="F1126" s="3">
        <v>177.30660108812236</v>
      </c>
    </row>
    <row r="1127" spans="1:6">
      <c r="A1127">
        <v>9</v>
      </c>
      <c r="B1127">
        <v>-91.049000000000007</v>
      </c>
      <c r="C1127">
        <v>1838</v>
      </c>
      <c r="D1127">
        <v>345000</v>
      </c>
      <c r="E1127">
        <v>172</v>
      </c>
      <c r="F1127" s="3">
        <v>192.52064148009151</v>
      </c>
    </row>
    <row r="1128" spans="1:6">
      <c r="A1128">
        <v>10</v>
      </c>
      <c r="B1128">
        <v>-90.933999999999997</v>
      </c>
      <c r="C1128">
        <v>1838</v>
      </c>
      <c r="D1128">
        <v>345000</v>
      </c>
      <c r="E1128">
        <v>217</v>
      </c>
      <c r="F1128" s="3">
        <v>211.10100585353874</v>
      </c>
    </row>
    <row r="1129" spans="1:6">
      <c r="A1129">
        <v>11</v>
      </c>
      <c r="B1129">
        <v>-90.823999999999998</v>
      </c>
      <c r="C1129">
        <v>1838</v>
      </c>
      <c r="D1129">
        <v>345000</v>
      </c>
      <c r="E1129">
        <v>241</v>
      </c>
      <c r="F1129" s="3">
        <v>231.99702711983804</v>
      </c>
    </row>
    <row r="1130" spans="1:6">
      <c r="A1130">
        <v>12</v>
      </c>
      <c r="B1130">
        <v>-90.709000000000003</v>
      </c>
      <c r="C1130">
        <v>1838</v>
      </c>
      <c r="D1130">
        <v>345000</v>
      </c>
      <c r="E1130">
        <v>228</v>
      </c>
      <c r="F1130" s="3">
        <v>256.5846356580364</v>
      </c>
    </row>
    <row r="1131" spans="1:6">
      <c r="A1131">
        <v>13</v>
      </c>
      <c r="B1131">
        <v>-90.594999999999999</v>
      </c>
      <c r="C1131">
        <v>1838</v>
      </c>
      <c r="D1131">
        <v>345000</v>
      </c>
      <c r="E1131">
        <v>283</v>
      </c>
      <c r="F1131" s="3">
        <v>282.77302915346394</v>
      </c>
    </row>
    <row r="1132" spans="1:6">
      <c r="A1132">
        <v>14</v>
      </c>
      <c r="B1132">
        <v>-90.486999999999995</v>
      </c>
      <c r="C1132">
        <v>1838</v>
      </c>
      <c r="D1132">
        <v>345000</v>
      </c>
      <c r="E1132">
        <v>314</v>
      </c>
      <c r="F1132" s="3">
        <v>308.01542213181716</v>
      </c>
    </row>
    <row r="1133" spans="1:6">
      <c r="A1133">
        <v>15</v>
      </c>
      <c r="B1133">
        <v>-90.372</v>
      </c>
      <c r="C1133">
        <v>1838</v>
      </c>
      <c r="D1133">
        <v>345000</v>
      </c>
      <c r="E1133">
        <v>333</v>
      </c>
      <c r="F1133" s="3">
        <v>333.7273638601182</v>
      </c>
    </row>
    <row r="1134" spans="1:6">
      <c r="A1134">
        <v>16</v>
      </c>
      <c r="B1134">
        <v>-90.256</v>
      </c>
      <c r="C1134">
        <v>1838</v>
      </c>
      <c r="D1134">
        <v>345000</v>
      </c>
      <c r="E1134">
        <v>357</v>
      </c>
      <c r="F1134" s="3">
        <v>356.56920334502252</v>
      </c>
    </row>
    <row r="1135" spans="1:6">
      <c r="A1135">
        <v>17</v>
      </c>
      <c r="B1135">
        <v>-90.14</v>
      </c>
      <c r="C1135">
        <v>1838</v>
      </c>
      <c r="D1135">
        <v>345000</v>
      </c>
      <c r="E1135">
        <v>397</v>
      </c>
      <c r="F1135" s="3">
        <v>374.43164918406666</v>
      </c>
    </row>
    <row r="1136" spans="1:6">
      <c r="A1136">
        <v>18</v>
      </c>
      <c r="B1136">
        <v>-90.025000000000006</v>
      </c>
      <c r="C1136">
        <v>1838</v>
      </c>
      <c r="D1136">
        <v>345000</v>
      </c>
      <c r="E1136">
        <v>433</v>
      </c>
      <c r="F1136" s="3">
        <v>385.67570948733965</v>
      </c>
    </row>
    <row r="1137" spans="1:6">
      <c r="A1137">
        <v>19</v>
      </c>
      <c r="B1137">
        <v>-89.918999999999997</v>
      </c>
      <c r="C1137">
        <v>1838</v>
      </c>
      <c r="D1137">
        <v>345000</v>
      </c>
      <c r="E1137">
        <v>376</v>
      </c>
      <c r="F1137" s="3">
        <v>389.44827138712191</v>
      </c>
    </row>
    <row r="1138" spans="1:6">
      <c r="A1138">
        <v>20</v>
      </c>
      <c r="B1138">
        <v>-89.805999999999997</v>
      </c>
      <c r="C1138">
        <v>1838</v>
      </c>
      <c r="D1138">
        <v>345000</v>
      </c>
      <c r="E1138">
        <v>398</v>
      </c>
      <c r="F1138" s="3">
        <v>386.16189313872087</v>
      </c>
    </row>
    <row r="1139" spans="1:6">
      <c r="A1139">
        <v>21</v>
      </c>
      <c r="B1139">
        <v>-89.691000000000003</v>
      </c>
      <c r="C1139">
        <v>1838</v>
      </c>
      <c r="D1139">
        <v>345000</v>
      </c>
      <c r="E1139">
        <v>367</v>
      </c>
      <c r="F1139" s="3">
        <v>375.38413988063934</v>
      </c>
    </row>
    <row r="1140" spans="1:6">
      <c r="A1140">
        <v>22</v>
      </c>
      <c r="B1140">
        <v>-89.576999999999998</v>
      </c>
      <c r="C1140">
        <v>1838</v>
      </c>
      <c r="D1140">
        <v>345000</v>
      </c>
      <c r="E1140">
        <v>362</v>
      </c>
      <c r="F1140" s="3">
        <v>358.25557261221411</v>
      </c>
    </row>
    <row r="1141" spans="1:6">
      <c r="A1141">
        <v>23</v>
      </c>
      <c r="B1141">
        <v>-89.457999999999998</v>
      </c>
      <c r="C1141">
        <v>1838</v>
      </c>
      <c r="D1141">
        <v>345000</v>
      </c>
      <c r="E1141">
        <v>309</v>
      </c>
      <c r="F1141" s="3">
        <v>335.12243967034743</v>
      </c>
    </row>
    <row r="1142" spans="1:6">
      <c r="A1142">
        <v>24</v>
      </c>
      <c r="B1142">
        <v>-89.341999999999999</v>
      </c>
      <c r="C1142">
        <v>1838</v>
      </c>
      <c r="D1142">
        <v>345000</v>
      </c>
      <c r="E1142">
        <v>287</v>
      </c>
      <c r="F1142" s="3">
        <v>309.30260234301358</v>
      </c>
    </row>
    <row r="1143" spans="1:6">
      <c r="A1143">
        <v>25</v>
      </c>
      <c r="B1143">
        <v>-89.234999999999999</v>
      </c>
      <c r="C1143">
        <v>1838</v>
      </c>
      <c r="D1143">
        <v>345000</v>
      </c>
      <c r="E1143">
        <v>285</v>
      </c>
      <c r="F1143" s="3">
        <v>284.31072669249374</v>
      </c>
    </row>
    <row r="1144" spans="1:6">
      <c r="A1144">
        <v>26</v>
      </c>
      <c r="B1144">
        <v>-89.13</v>
      </c>
      <c r="C1144">
        <v>1838</v>
      </c>
      <c r="D1144">
        <v>345000</v>
      </c>
      <c r="E1144">
        <v>235</v>
      </c>
      <c r="F1144" s="3">
        <v>260.0816517511941</v>
      </c>
    </row>
    <row r="1145" spans="1:6">
      <c r="A1145">
        <v>27</v>
      </c>
      <c r="B1145">
        <v>-89.016000000000005</v>
      </c>
      <c r="C1145">
        <v>1838</v>
      </c>
      <c r="D1145">
        <v>345000</v>
      </c>
      <c r="E1145">
        <v>252</v>
      </c>
      <c r="F1145" s="3">
        <v>235.38457951619344</v>
      </c>
    </row>
    <row r="1146" spans="1:6">
      <c r="A1146">
        <v>28</v>
      </c>
      <c r="B1146">
        <v>-88.896000000000001</v>
      </c>
      <c r="C1146">
        <v>1838</v>
      </c>
      <c r="D1146">
        <v>345000</v>
      </c>
      <c r="E1146">
        <v>205</v>
      </c>
      <c r="F1146" s="3">
        <v>212.26648628314587</v>
      </c>
    </row>
    <row r="1147" spans="1:6">
      <c r="A1147">
        <v>29</v>
      </c>
      <c r="B1147">
        <v>-88.790999999999997</v>
      </c>
      <c r="C1147">
        <v>1838</v>
      </c>
      <c r="D1147">
        <v>345000</v>
      </c>
      <c r="E1147">
        <v>215</v>
      </c>
      <c r="F1147" s="3">
        <v>194.98279959520323</v>
      </c>
    </row>
    <row r="1148" spans="1:6">
      <c r="A1148">
        <v>30</v>
      </c>
      <c r="B1148">
        <v>-88.671999999999997</v>
      </c>
      <c r="C1148">
        <v>1838</v>
      </c>
      <c r="D1148">
        <v>345000</v>
      </c>
      <c r="E1148">
        <v>182</v>
      </c>
      <c r="F1148" s="3">
        <v>178.90658936585055</v>
      </c>
    </row>
    <row r="1149" spans="1:6">
      <c r="A1149">
        <v>31</v>
      </c>
      <c r="B1149">
        <v>-88.56</v>
      </c>
      <c r="C1149">
        <v>1838</v>
      </c>
      <c r="D1149">
        <v>345000</v>
      </c>
      <c r="E1149">
        <v>197</v>
      </c>
      <c r="F1149" s="3">
        <v>167.05538373733899</v>
      </c>
    </row>
    <row r="1150" spans="1:6">
      <c r="A1150">
        <v>32</v>
      </c>
      <c r="B1150">
        <v>-88.451999999999998</v>
      </c>
      <c r="C1150">
        <v>1838</v>
      </c>
      <c r="D1150">
        <v>345000</v>
      </c>
      <c r="E1150">
        <v>189</v>
      </c>
      <c r="F1150" s="3">
        <v>158.32694037899606</v>
      </c>
    </row>
    <row r="1151" spans="1:6">
      <c r="A1151" t="s">
        <v>0</v>
      </c>
    </row>
    <row r="1152" spans="1:6">
      <c r="A1152" t="s">
        <v>0</v>
      </c>
    </row>
    <row r="1153" spans="1:6">
      <c r="A1153" t="s">
        <v>0</v>
      </c>
    </row>
    <row r="1154" spans="1:6">
      <c r="A1154" t="s">
        <v>0</v>
      </c>
    </row>
    <row r="1155" spans="1:6">
      <c r="A1155" t="s">
        <v>103</v>
      </c>
    </row>
    <row r="1156" spans="1:6">
      <c r="A1156" t="s">
        <v>25</v>
      </c>
    </row>
    <row r="1157" spans="1:6">
      <c r="A1157" t="s">
        <v>3</v>
      </c>
    </row>
    <row r="1158" spans="1:6">
      <c r="A1158" t="s">
        <v>4</v>
      </c>
    </row>
    <row r="1159" spans="1:6">
      <c r="A1159" t="s">
        <v>5</v>
      </c>
    </row>
    <row r="1160" spans="1:6">
      <c r="A1160" t="s">
        <v>104</v>
      </c>
    </row>
    <row r="1161" spans="1:6">
      <c r="A1161" t="s">
        <v>7</v>
      </c>
    </row>
    <row r="1162" spans="1:6">
      <c r="A1162" t="s">
        <v>8</v>
      </c>
    </row>
    <row r="1163" spans="1:6">
      <c r="A1163" t="s">
        <v>9</v>
      </c>
    </row>
    <row r="1164" spans="1:6">
      <c r="A1164" t="s">
        <v>10</v>
      </c>
    </row>
    <row r="1165" spans="1:6">
      <c r="A1165" t="s">
        <v>11</v>
      </c>
    </row>
    <row r="1166" spans="1:6">
      <c r="A1166" t="s">
        <v>0</v>
      </c>
    </row>
    <row r="1167" spans="1:6">
      <c r="A1167" t="s">
        <v>0</v>
      </c>
    </row>
    <row r="1168" spans="1:6">
      <c r="A1168" t="s">
        <v>75</v>
      </c>
      <c r="B1168" t="s">
        <v>54</v>
      </c>
      <c r="C1168" t="s">
        <v>57</v>
      </c>
      <c r="D1168" t="s">
        <v>74</v>
      </c>
      <c r="E1168" t="s">
        <v>73</v>
      </c>
      <c r="F1168" t="s">
        <v>116</v>
      </c>
    </row>
    <row r="1169" spans="1:10">
      <c r="A1169">
        <v>1</v>
      </c>
      <c r="B1169">
        <v>-91.947999999999993</v>
      </c>
      <c r="C1169">
        <v>1840</v>
      </c>
      <c r="D1169">
        <v>345000</v>
      </c>
      <c r="E1169">
        <v>109</v>
      </c>
      <c r="F1169" s="3">
        <v>129.36514344297672</v>
      </c>
      <c r="J1169" t="s">
        <v>151</v>
      </c>
    </row>
    <row r="1170" spans="1:10">
      <c r="A1170">
        <v>2</v>
      </c>
      <c r="B1170">
        <v>-91.838999999999999</v>
      </c>
      <c r="C1170">
        <v>1840</v>
      </c>
      <c r="D1170">
        <v>345000</v>
      </c>
      <c r="E1170">
        <v>119</v>
      </c>
      <c r="F1170" s="3">
        <v>131.89587558169819</v>
      </c>
    </row>
    <row r="1171" spans="1:10">
      <c r="A1171">
        <v>3</v>
      </c>
      <c r="B1171">
        <v>-91.724000000000004</v>
      </c>
      <c r="C1171">
        <v>1840</v>
      </c>
      <c r="D1171">
        <v>345000</v>
      </c>
      <c r="E1171">
        <v>144</v>
      </c>
      <c r="F1171" s="3">
        <v>134.94120734980149</v>
      </c>
    </row>
    <row r="1172" spans="1:10">
      <c r="A1172">
        <v>4</v>
      </c>
      <c r="B1172">
        <v>-91.611999999999995</v>
      </c>
      <c r="C1172">
        <v>1840</v>
      </c>
      <c r="D1172">
        <v>345000</v>
      </c>
      <c r="E1172">
        <v>156</v>
      </c>
      <c r="F1172" s="3">
        <v>138.52468678307648</v>
      </c>
    </row>
    <row r="1173" spans="1:10">
      <c r="A1173">
        <v>5</v>
      </c>
      <c r="B1173">
        <v>-91.5</v>
      </c>
      <c r="C1173">
        <v>1840</v>
      </c>
      <c r="D1173">
        <v>345000</v>
      </c>
      <c r="E1173">
        <v>154</v>
      </c>
      <c r="F1173" s="3">
        <v>143.06944868689175</v>
      </c>
    </row>
    <row r="1174" spans="1:10">
      <c r="A1174">
        <v>6</v>
      </c>
      <c r="B1174">
        <v>-91.394000000000005</v>
      </c>
      <c r="C1174">
        <v>1840</v>
      </c>
      <c r="D1174">
        <v>345000</v>
      </c>
      <c r="E1174">
        <v>153</v>
      </c>
      <c r="F1174" s="3">
        <v>148.6700770955668</v>
      </c>
    </row>
    <row r="1175" spans="1:10">
      <c r="A1175">
        <v>7</v>
      </c>
      <c r="B1175">
        <v>-91.281000000000006</v>
      </c>
      <c r="C1175">
        <v>1840</v>
      </c>
      <c r="D1175">
        <v>345000</v>
      </c>
      <c r="E1175">
        <v>165</v>
      </c>
      <c r="F1175" s="3">
        <v>156.55955725682247</v>
      </c>
    </row>
    <row r="1176" spans="1:10">
      <c r="A1176">
        <v>8</v>
      </c>
      <c r="B1176">
        <v>-91.165000000000006</v>
      </c>
      <c r="C1176">
        <v>1840</v>
      </c>
      <c r="D1176">
        <v>345000</v>
      </c>
      <c r="E1176">
        <v>182</v>
      </c>
      <c r="F1176" s="3">
        <v>167.31374003420873</v>
      </c>
    </row>
    <row r="1177" spans="1:10">
      <c r="A1177">
        <v>9</v>
      </c>
      <c r="B1177">
        <v>-91.049000000000007</v>
      </c>
      <c r="C1177">
        <v>1840</v>
      </c>
      <c r="D1177">
        <v>345000</v>
      </c>
      <c r="E1177">
        <v>169</v>
      </c>
      <c r="F1177" s="3">
        <v>181.27596669465038</v>
      </c>
    </row>
    <row r="1178" spans="1:10">
      <c r="A1178">
        <v>10</v>
      </c>
      <c r="B1178">
        <v>-90.933999999999997</v>
      </c>
      <c r="C1178">
        <v>1840</v>
      </c>
      <c r="D1178">
        <v>345000</v>
      </c>
      <c r="E1178">
        <v>214</v>
      </c>
      <c r="F1178" s="3">
        <v>198.52006141873358</v>
      </c>
    </row>
    <row r="1179" spans="1:10">
      <c r="A1179">
        <v>11</v>
      </c>
      <c r="B1179">
        <v>-90.823999999999998</v>
      </c>
      <c r="C1179">
        <v>1840</v>
      </c>
      <c r="D1179">
        <v>345000</v>
      </c>
      <c r="E1179">
        <v>227</v>
      </c>
      <c r="F1179" s="3">
        <v>217.97481777839539</v>
      </c>
    </row>
    <row r="1180" spans="1:10">
      <c r="A1180">
        <v>12</v>
      </c>
      <c r="B1180">
        <v>-90.709000000000003</v>
      </c>
      <c r="C1180">
        <v>1840</v>
      </c>
      <c r="D1180">
        <v>345000</v>
      </c>
      <c r="E1180">
        <v>231</v>
      </c>
      <c r="F1180" s="3">
        <v>240.60906814505623</v>
      </c>
    </row>
    <row r="1181" spans="1:10">
      <c r="A1181">
        <v>13</v>
      </c>
      <c r="B1181">
        <v>-90.594999999999999</v>
      </c>
      <c r="C1181">
        <v>1840</v>
      </c>
      <c r="D1181">
        <v>345000</v>
      </c>
      <c r="E1181">
        <v>245</v>
      </c>
      <c r="F1181" s="3">
        <v>263.93661764804352</v>
      </c>
    </row>
    <row r="1182" spans="1:10">
      <c r="A1182">
        <v>14</v>
      </c>
      <c r="B1182">
        <v>-90.486999999999995</v>
      </c>
      <c r="C1182">
        <v>1840</v>
      </c>
      <c r="D1182">
        <v>345000</v>
      </c>
      <c r="E1182">
        <v>265</v>
      </c>
      <c r="F1182" s="3">
        <v>285.08978440022776</v>
      </c>
    </row>
    <row r="1183" spans="1:10">
      <c r="A1183">
        <v>15</v>
      </c>
      <c r="B1183">
        <v>-90.372</v>
      </c>
      <c r="C1183">
        <v>1840</v>
      </c>
      <c r="D1183">
        <v>345000</v>
      </c>
      <c r="E1183">
        <v>306</v>
      </c>
      <c r="F1183" s="3">
        <v>304.46800102466074</v>
      </c>
    </row>
    <row r="1184" spans="1:10">
      <c r="A1184">
        <v>16</v>
      </c>
      <c r="B1184">
        <v>-90.256</v>
      </c>
      <c r="C1184">
        <v>1840</v>
      </c>
      <c r="D1184">
        <v>345000</v>
      </c>
      <c r="E1184">
        <v>330</v>
      </c>
      <c r="F1184" s="3">
        <v>318.6141779743607</v>
      </c>
    </row>
    <row r="1185" spans="1:6">
      <c r="A1185">
        <v>17</v>
      </c>
      <c r="B1185">
        <v>-90.14</v>
      </c>
      <c r="C1185">
        <v>1840</v>
      </c>
      <c r="D1185">
        <v>345000</v>
      </c>
      <c r="E1185">
        <v>346</v>
      </c>
      <c r="F1185" s="3">
        <v>325.72915191240565</v>
      </c>
    </row>
    <row r="1186" spans="1:6">
      <c r="A1186">
        <v>18</v>
      </c>
      <c r="B1186">
        <v>-90.025000000000006</v>
      </c>
      <c r="C1186">
        <v>1840</v>
      </c>
      <c r="D1186">
        <v>345000</v>
      </c>
      <c r="E1186">
        <v>329</v>
      </c>
      <c r="F1186" s="3">
        <v>325.16682366119767</v>
      </c>
    </row>
    <row r="1187" spans="1:6">
      <c r="A1187">
        <v>19</v>
      </c>
      <c r="B1187">
        <v>-89.918999999999997</v>
      </c>
      <c r="C1187">
        <v>1840</v>
      </c>
      <c r="D1187">
        <v>345000</v>
      </c>
      <c r="E1187">
        <v>320</v>
      </c>
      <c r="F1187" s="3">
        <v>318.24963407513553</v>
      </c>
    </row>
    <row r="1188" spans="1:6">
      <c r="A1188">
        <v>20</v>
      </c>
      <c r="B1188">
        <v>-89.805999999999997</v>
      </c>
      <c r="C1188">
        <v>1840</v>
      </c>
      <c r="D1188">
        <v>345000</v>
      </c>
      <c r="E1188">
        <v>307</v>
      </c>
      <c r="F1188" s="3">
        <v>305.30889218873648</v>
      </c>
    </row>
    <row r="1189" spans="1:6">
      <c r="A1189">
        <v>21</v>
      </c>
      <c r="B1189">
        <v>-89.691000000000003</v>
      </c>
      <c r="C1189">
        <v>1840</v>
      </c>
      <c r="D1189">
        <v>345000</v>
      </c>
      <c r="E1189">
        <v>281</v>
      </c>
      <c r="F1189" s="3">
        <v>288.14577385342716</v>
      </c>
    </row>
    <row r="1190" spans="1:6">
      <c r="A1190">
        <v>22</v>
      </c>
      <c r="B1190">
        <v>-89.576999999999998</v>
      </c>
      <c r="C1190">
        <v>1840</v>
      </c>
      <c r="D1190">
        <v>345000</v>
      </c>
      <c r="E1190">
        <v>262</v>
      </c>
      <c r="F1190" s="3">
        <v>269.36113831208633</v>
      </c>
    </row>
    <row r="1191" spans="1:6">
      <c r="A1191">
        <v>23</v>
      </c>
      <c r="B1191">
        <v>-89.457999999999998</v>
      </c>
      <c r="C1191">
        <v>1840</v>
      </c>
      <c r="D1191">
        <v>345000</v>
      </c>
      <c r="E1191">
        <v>258</v>
      </c>
      <c r="F1191" s="3">
        <v>250.10559840722948</v>
      </c>
    </row>
    <row r="1192" spans="1:6">
      <c r="A1192">
        <v>24</v>
      </c>
      <c r="B1192">
        <v>-89.341999999999999</v>
      </c>
      <c r="C1192">
        <v>1840</v>
      </c>
      <c r="D1192">
        <v>345000</v>
      </c>
      <c r="E1192">
        <v>233</v>
      </c>
      <c r="F1192" s="3">
        <v>233.39363641212731</v>
      </c>
    </row>
    <row r="1193" spans="1:6">
      <c r="A1193">
        <v>25</v>
      </c>
      <c r="B1193">
        <v>-89.234999999999999</v>
      </c>
      <c r="C1193">
        <v>1840</v>
      </c>
      <c r="D1193">
        <v>345000</v>
      </c>
      <c r="E1193">
        <v>221</v>
      </c>
      <c r="F1193" s="3">
        <v>220.68720079156466</v>
      </c>
    </row>
    <row r="1194" spans="1:6">
      <c r="A1194">
        <v>26</v>
      </c>
      <c r="B1194">
        <v>-89.13</v>
      </c>
      <c r="C1194">
        <v>1840</v>
      </c>
      <c r="D1194">
        <v>345000</v>
      </c>
      <c r="E1194">
        <v>211</v>
      </c>
      <c r="F1194" s="3">
        <v>211.06320855642227</v>
      </c>
    </row>
    <row r="1195" spans="1:6">
      <c r="A1195">
        <v>27</v>
      </c>
      <c r="B1195">
        <v>-89.016000000000005</v>
      </c>
      <c r="C1195">
        <v>1840</v>
      </c>
      <c r="D1195">
        <v>345000</v>
      </c>
      <c r="E1195">
        <v>207</v>
      </c>
      <c r="F1195" s="3">
        <v>203.71492544482118</v>
      </c>
    </row>
    <row r="1196" spans="1:6">
      <c r="A1196">
        <v>28</v>
      </c>
      <c r="B1196">
        <v>-88.896000000000001</v>
      </c>
      <c r="C1196">
        <v>1840</v>
      </c>
      <c r="D1196">
        <v>345000</v>
      </c>
      <c r="E1196">
        <v>169</v>
      </c>
      <c r="F1196" s="3">
        <v>199.01739921637778</v>
      </c>
    </row>
    <row r="1197" spans="1:6">
      <c r="A1197">
        <v>29</v>
      </c>
      <c r="B1197">
        <v>-88.790999999999997</v>
      </c>
      <c r="C1197">
        <v>1840</v>
      </c>
      <c r="D1197">
        <v>345000</v>
      </c>
      <c r="E1197">
        <v>206</v>
      </c>
      <c r="F1197" s="3">
        <v>196.9460748725725</v>
      </c>
    </row>
    <row r="1198" spans="1:6">
      <c r="A1198">
        <v>30</v>
      </c>
      <c r="B1198">
        <v>-88.671999999999997</v>
      </c>
      <c r="C1198">
        <v>1840</v>
      </c>
      <c r="D1198">
        <v>345000</v>
      </c>
      <c r="E1198">
        <v>206</v>
      </c>
      <c r="F1198" s="3">
        <v>196.28992433687159</v>
      </c>
    </row>
    <row r="1199" spans="1:6">
      <c r="A1199">
        <v>31</v>
      </c>
      <c r="B1199">
        <v>-88.56</v>
      </c>
      <c r="C1199">
        <v>1840</v>
      </c>
      <c r="D1199">
        <v>345000</v>
      </c>
      <c r="E1199">
        <v>190</v>
      </c>
      <c r="F1199" s="3">
        <v>196.80783678828897</v>
      </c>
    </row>
    <row r="1200" spans="1:6">
      <c r="A1200">
        <v>32</v>
      </c>
      <c r="B1200">
        <v>-88.451999999999998</v>
      </c>
      <c r="C1200">
        <v>1840</v>
      </c>
      <c r="D1200">
        <v>345000</v>
      </c>
      <c r="E1200">
        <v>209</v>
      </c>
      <c r="F1200" s="3">
        <v>197.9808059318386</v>
      </c>
    </row>
    <row r="1201" spans="1:1">
      <c r="A1201" t="s">
        <v>0</v>
      </c>
    </row>
    <row r="1202" spans="1:1">
      <c r="A1202" t="s">
        <v>0</v>
      </c>
    </row>
    <row r="1203" spans="1:1">
      <c r="A1203" t="s">
        <v>0</v>
      </c>
    </row>
    <row r="1204" spans="1:1">
      <c r="A1204" t="s">
        <v>0</v>
      </c>
    </row>
    <row r="1205" spans="1:1">
      <c r="A1205" t="s">
        <v>105</v>
      </c>
    </row>
    <row r="1206" spans="1:1">
      <c r="A1206" t="s">
        <v>25</v>
      </c>
    </row>
    <row r="1207" spans="1:1">
      <c r="A1207" t="s">
        <v>3</v>
      </c>
    </row>
    <row r="1208" spans="1:1">
      <c r="A1208" t="s">
        <v>4</v>
      </c>
    </row>
    <row r="1209" spans="1:1">
      <c r="A1209" t="s">
        <v>5</v>
      </c>
    </row>
    <row r="1210" spans="1:1">
      <c r="A1210" t="s">
        <v>106</v>
      </c>
    </row>
    <row r="1211" spans="1:1">
      <c r="A1211" t="s">
        <v>7</v>
      </c>
    </row>
    <row r="1212" spans="1:1">
      <c r="A1212" t="s">
        <v>8</v>
      </c>
    </row>
    <row r="1213" spans="1:1">
      <c r="A1213" t="s">
        <v>9</v>
      </c>
    </row>
    <row r="1214" spans="1:1">
      <c r="A1214" t="s">
        <v>10</v>
      </c>
    </row>
    <row r="1215" spans="1:1">
      <c r="A1215" t="s">
        <v>11</v>
      </c>
    </row>
    <row r="1216" spans="1:1">
      <c r="A1216" t="s">
        <v>0</v>
      </c>
    </row>
    <row r="1217" spans="1:10">
      <c r="A1217" t="s">
        <v>0</v>
      </c>
    </row>
    <row r="1218" spans="1:10">
      <c r="A1218" t="s">
        <v>75</v>
      </c>
      <c r="B1218" t="s">
        <v>54</v>
      </c>
      <c r="C1218" t="s">
        <v>57</v>
      </c>
      <c r="D1218" t="s">
        <v>74</v>
      </c>
      <c r="E1218" t="s">
        <v>73</v>
      </c>
      <c r="F1218" t="s">
        <v>116</v>
      </c>
    </row>
    <row r="1219" spans="1:10">
      <c r="A1219">
        <v>1</v>
      </c>
      <c r="B1219">
        <v>-91.947999999999993</v>
      </c>
      <c r="C1219">
        <v>1840</v>
      </c>
      <c r="D1219">
        <v>345000</v>
      </c>
      <c r="E1219">
        <v>133</v>
      </c>
      <c r="F1219" s="3">
        <v>127.2144082784323</v>
      </c>
      <c r="J1219" t="s">
        <v>152</v>
      </c>
    </row>
    <row r="1220" spans="1:10">
      <c r="A1220">
        <v>2</v>
      </c>
      <c r="B1220">
        <v>-91.838999999999999</v>
      </c>
      <c r="C1220">
        <v>1840</v>
      </c>
      <c r="D1220">
        <v>345000</v>
      </c>
      <c r="E1220">
        <v>109</v>
      </c>
      <c r="F1220" s="3">
        <v>129.94984476181085</v>
      </c>
    </row>
    <row r="1221" spans="1:10">
      <c r="A1221">
        <v>3</v>
      </c>
      <c r="B1221">
        <v>-91.724000000000004</v>
      </c>
      <c r="C1221">
        <v>1840</v>
      </c>
      <c r="D1221">
        <v>345000</v>
      </c>
      <c r="E1221">
        <v>124</v>
      </c>
      <c r="F1221" s="3">
        <v>133.46129601394327</v>
      </c>
    </row>
    <row r="1222" spans="1:10">
      <c r="A1222">
        <v>4</v>
      </c>
      <c r="B1222">
        <v>-91.611999999999995</v>
      </c>
      <c r="C1222">
        <v>1840</v>
      </c>
      <c r="D1222">
        <v>345000</v>
      </c>
      <c r="E1222">
        <v>159</v>
      </c>
      <c r="F1222" s="3">
        <v>137.87038821140879</v>
      </c>
    </row>
    <row r="1223" spans="1:10">
      <c r="A1223">
        <v>5</v>
      </c>
      <c r="B1223">
        <v>-91.5</v>
      </c>
      <c r="C1223">
        <v>1840</v>
      </c>
      <c r="D1223">
        <v>345000</v>
      </c>
      <c r="E1223">
        <v>145</v>
      </c>
      <c r="F1223" s="3">
        <v>143.7582883736458</v>
      </c>
    </row>
    <row r="1224" spans="1:10">
      <c r="A1224">
        <v>6</v>
      </c>
      <c r="B1224">
        <v>-91.394000000000005</v>
      </c>
      <c r="C1224">
        <v>1840</v>
      </c>
      <c r="D1224">
        <v>345000</v>
      </c>
      <c r="E1224">
        <v>165</v>
      </c>
      <c r="F1224" s="3">
        <v>151.250602946832</v>
      </c>
    </row>
    <row r="1225" spans="1:10">
      <c r="A1225">
        <v>7</v>
      </c>
      <c r="B1225">
        <v>-91.281000000000006</v>
      </c>
      <c r="C1225">
        <v>1840</v>
      </c>
      <c r="D1225">
        <v>345000</v>
      </c>
      <c r="E1225">
        <v>154</v>
      </c>
      <c r="F1225" s="3">
        <v>161.95499668242829</v>
      </c>
    </row>
    <row r="1226" spans="1:10">
      <c r="A1226">
        <v>8</v>
      </c>
      <c r="B1226">
        <v>-91.165000000000006</v>
      </c>
      <c r="C1226">
        <v>1840</v>
      </c>
      <c r="D1226">
        <v>345000</v>
      </c>
      <c r="E1226">
        <v>192</v>
      </c>
      <c r="F1226" s="3">
        <v>176.53193019119595</v>
      </c>
    </row>
    <row r="1227" spans="1:10">
      <c r="A1227">
        <v>9</v>
      </c>
      <c r="B1227">
        <v>-91.049000000000007</v>
      </c>
      <c r="C1227">
        <v>1840</v>
      </c>
      <c r="D1227">
        <v>345000</v>
      </c>
      <c r="E1227">
        <v>224</v>
      </c>
      <c r="F1227" s="3">
        <v>195.21376057635896</v>
      </c>
    </row>
    <row r="1228" spans="1:10">
      <c r="A1228">
        <v>10</v>
      </c>
      <c r="B1228">
        <v>-90.933999999999997</v>
      </c>
      <c r="C1228">
        <v>1840</v>
      </c>
      <c r="D1228">
        <v>345000</v>
      </c>
      <c r="E1228">
        <v>226</v>
      </c>
      <c r="F1228" s="3">
        <v>217.79812662648536</v>
      </c>
    </row>
    <row r="1229" spans="1:10">
      <c r="A1229">
        <v>11</v>
      </c>
      <c r="B1229">
        <v>-90.823999999999998</v>
      </c>
      <c r="C1229">
        <v>1840</v>
      </c>
      <c r="D1229">
        <v>345000</v>
      </c>
      <c r="E1229">
        <v>211</v>
      </c>
      <c r="F1229" s="3">
        <v>242.59683462037611</v>
      </c>
    </row>
    <row r="1230" spans="1:10">
      <c r="A1230">
        <v>12</v>
      </c>
      <c r="B1230">
        <v>-90.709000000000003</v>
      </c>
      <c r="C1230">
        <v>1840</v>
      </c>
      <c r="D1230">
        <v>345000</v>
      </c>
      <c r="E1230">
        <v>257</v>
      </c>
      <c r="F1230" s="3">
        <v>270.51433086518176</v>
      </c>
    </row>
    <row r="1231" spans="1:10">
      <c r="A1231">
        <v>13</v>
      </c>
      <c r="B1231">
        <v>-90.594999999999999</v>
      </c>
      <c r="C1231">
        <v>1840</v>
      </c>
      <c r="D1231">
        <v>345000</v>
      </c>
      <c r="E1231">
        <v>301</v>
      </c>
      <c r="F1231" s="3">
        <v>298.14351593809897</v>
      </c>
    </row>
    <row r="1232" spans="1:10">
      <c r="A1232">
        <v>14</v>
      </c>
      <c r="B1232">
        <v>-90.486999999999995</v>
      </c>
      <c r="C1232">
        <v>1840</v>
      </c>
      <c r="D1232">
        <v>345000</v>
      </c>
      <c r="E1232">
        <v>323</v>
      </c>
      <c r="F1232" s="3">
        <v>321.97250989430279</v>
      </c>
    </row>
    <row r="1233" spans="1:6">
      <c r="A1233">
        <v>15</v>
      </c>
      <c r="B1233">
        <v>-90.372</v>
      </c>
      <c r="C1233">
        <v>1840</v>
      </c>
      <c r="D1233">
        <v>345000</v>
      </c>
      <c r="E1233">
        <v>324</v>
      </c>
      <c r="F1233" s="3">
        <v>342.28371987015709</v>
      </c>
    </row>
    <row r="1234" spans="1:6">
      <c r="A1234">
        <v>16</v>
      </c>
      <c r="B1234">
        <v>-90.256</v>
      </c>
      <c r="C1234">
        <v>1840</v>
      </c>
      <c r="D1234">
        <v>345000</v>
      </c>
      <c r="E1234">
        <v>374</v>
      </c>
      <c r="F1234" s="3">
        <v>355.19707900435003</v>
      </c>
    </row>
    <row r="1235" spans="1:6">
      <c r="A1235">
        <v>17</v>
      </c>
      <c r="B1235">
        <v>-90.14</v>
      </c>
      <c r="C1235">
        <v>1840</v>
      </c>
      <c r="D1235">
        <v>345000</v>
      </c>
      <c r="E1235">
        <v>371</v>
      </c>
      <c r="F1235" s="3">
        <v>359.04254757765392</v>
      </c>
    </row>
    <row r="1236" spans="1:6">
      <c r="A1236">
        <v>18</v>
      </c>
      <c r="B1236">
        <v>-90.025000000000006</v>
      </c>
      <c r="C1236">
        <v>1840</v>
      </c>
      <c r="D1236">
        <v>345000</v>
      </c>
      <c r="E1236">
        <v>364</v>
      </c>
      <c r="F1236" s="3">
        <v>353.66541204147808</v>
      </c>
    </row>
    <row r="1237" spans="1:6">
      <c r="A1237">
        <v>19</v>
      </c>
      <c r="B1237">
        <v>-89.918999999999997</v>
      </c>
      <c r="C1237">
        <v>1840</v>
      </c>
      <c r="D1237">
        <v>345000</v>
      </c>
      <c r="E1237">
        <v>332</v>
      </c>
      <c r="F1237" s="3">
        <v>341.45951779011074</v>
      </c>
    </row>
    <row r="1238" spans="1:6">
      <c r="A1238">
        <v>20</v>
      </c>
      <c r="B1238">
        <v>-89.805999999999997</v>
      </c>
      <c r="C1238">
        <v>1840</v>
      </c>
      <c r="D1238">
        <v>345000</v>
      </c>
      <c r="E1238">
        <v>333</v>
      </c>
      <c r="F1238" s="3">
        <v>322.59514466804296</v>
      </c>
    </row>
    <row r="1239" spans="1:6">
      <c r="A1239">
        <v>21</v>
      </c>
      <c r="B1239">
        <v>-89.691000000000003</v>
      </c>
      <c r="C1239">
        <v>1840</v>
      </c>
      <c r="D1239">
        <v>345000</v>
      </c>
      <c r="E1239">
        <v>293</v>
      </c>
      <c r="F1239" s="3">
        <v>299.68188036031682</v>
      </c>
    </row>
    <row r="1240" spans="1:6">
      <c r="A1240">
        <v>22</v>
      </c>
      <c r="B1240">
        <v>-89.576999999999998</v>
      </c>
      <c r="C1240">
        <v>1840</v>
      </c>
      <c r="D1240">
        <v>345000</v>
      </c>
      <c r="E1240">
        <v>287</v>
      </c>
      <c r="F1240" s="3">
        <v>275.90761096166153</v>
      </c>
    </row>
    <row r="1241" spans="1:6">
      <c r="A1241">
        <v>23</v>
      </c>
      <c r="B1241">
        <v>-89.457999999999998</v>
      </c>
      <c r="C1241">
        <v>1840</v>
      </c>
      <c r="D1241">
        <v>345000</v>
      </c>
      <c r="E1241">
        <v>237</v>
      </c>
      <c r="F1241" s="3">
        <v>252.44792273764605</v>
      </c>
    </row>
    <row r="1242" spans="1:6">
      <c r="A1242">
        <v>24</v>
      </c>
      <c r="B1242">
        <v>-89.341999999999999</v>
      </c>
      <c r="C1242">
        <v>1840</v>
      </c>
      <c r="D1242">
        <v>345000</v>
      </c>
      <c r="E1242">
        <v>235</v>
      </c>
      <c r="F1242" s="3">
        <v>232.66879101135891</v>
      </c>
    </row>
    <row r="1243" spans="1:6">
      <c r="A1243">
        <v>25</v>
      </c>
      <c r="B1243">
        <v>-89.234999999999999</v>
      </c>
      <c r="C1243">
        <v>1840</v>
      </c>
      <c r="D1243">
        <v>345000</v>
      </c>
      <c r="E1243">
        <v>207</v>
      </c>
      <c r="F1243" s="3">
        <v>217.9466926596383</v>
      </c>
    </row>
    <row r="1244" spans="1:6">
      <c r="A1244">
        <v>26</v>
      </c>
      <c r="B1244">
        <v>-89.13</v>
      </c>
      <c r="C1244">
        <v>1840</v>
      </c>
      <c r="D1244">
        <v>345000</v>
      </c>
      <c r="E1244">
        <v>212</v>
      </c>
      <c r="F1244" s="3">
        <v>206.96232650361699</v>
      </c>
    </row>
    <row r="1245" spans="1:6">
      <c r="A1245">
        <v>27</v>
      </c>
      <c r="B1245">
        <v>-89.016000000000005</v>
      </c>
      <c r="C1245">
        <v>1840</v>
      </c>
      <c r="D1245">
        <v>345000</v>
      </c>
      <c r="E1245">
        <v>206</v>
      </c>
      <c r="F1245" s="3">
        <v>198.65322134497751</v>
      </c>
    </row>
    <row r="1246" spans="1:6">
      <c r="A1246">
        <v>28</v>
      </c>
      <c r="B1246">
        <v>-88.896000000000001</v>
      </c>
      <c r="C1246">
        <v>1840</v>
      </c>
      <c r="D1246">
        <v>345000</v>
      </c>
      <c r="E1246">
        <v>190</v>
      </c>
      <c r="F1246" s="3">
        <v>193.33664309913766</v>
      </c>
    </row>
    <row r="1247" spans="1:6">
      <c r="A1247">
        <v>29</v>
      </c>
      <c r="B1247">
        <v>-88.790999999999997</v>
      </c>
      <c r="C1247">
        <v>1840</v>
      </c>
      <c r="D1247">
        <v>345000</v>
      </c>
      <c r="E1247">
        <v>187</v>
      </c>
      <c r="F1247" s="3">
        <v>190.92791364751005</v>
      </c>
    </row>
    <row r="1248" spans="1:6">
      <c r="A1248">
        <v>30</v>
      </c>
      <c r="B1248">
        <v>-88.671999999999997</v>
      </c>
      <c r="C1248">
        <v>1840</v>
      </c>
      <c r="D1248">
        <v>345000</v>
      </c>
      <c r="E1248">
        <v>180</v>
      </c>
      <c r="F1248" s="3">
        <v>190.01878938700676</v>
      </c>
    </row>
    <row r="1249" spans="1:6">
      <c r="A1249">
        <v>31</v>
      </c>
      <c r="B1249">
        <v>-88.56</v>
      </c>
      <c r="C1249">
        <v>1840</v>
      </c>
      <c r="D1249">
        <v>345000</v>
      </c>
      <c r="E1249">
        <v>186</v>
      </c>
      <c r="F1249" s="3">
        <v>190.36377699174267</v>
      </c>
    </row>
    <row r="1250" spans="1:6">
      <c r="A1250">
        <v>32</v>
      </c>
      <c r="B1250">
        <v>-88.451999999999998</v>
      </c>
      <c r="C1250">
        <v>1840</v>
      </c>
      <c r="D1250">
        <v>345000</v>
      </c>
      <c r="E1250">
        <v>210</v>
      </c>
      <c r="F1250" s="3">
        <v>191.39747373284399</v>
      </c>
    </row>
    <row r="1251" spans="1:6">
      <c r="A1251" t="s">
        <v>0</v>
      </c>
    </row>
    <row r="1252" spans="1:6">
      <c r="A1252" t="s">
        <v>0</v>
      </c>
    </row>
    <row r="1253" spans="1:6">
      <c r="A1253" t="s">
        <v>0</v>
      </c>
    </row>
    <row r="1254" spans="1:6">
      <c r="A1254" t="s">
        <v>0</v>
      </c>
    </row>
    <row r="1255" spans="1:6">
      <c r="A1255" t="s">
        <v>107</v>
      </c>
    </row>
    <row r="1256" spans="1:6">
      <c r="A1256" t="s">
        <v>25</v>
      </c>
    </row>
    <row r="1257" spans="1:6">
      <c r="A1257" t="s">
        <v>3</v>
      </c>
    </row>
    <row r="1258" spans="1:6">
      <c r="A1258" t="s">
        <v>4</v>
      </c>
    </row>
    <row r="1259" spans="1:6">
      <c r="A1259" t="s">
        <v>5</v>
      </c>
    </row>
    <row r="1260" spans="1:6">
      <c r="A1260" t="s">
        <v>108</v>
      </c>
    </row>
    <row r="1261" spans="1:6">
      <c r="A1261" t="s">
        <v>7</v>
      </c>
    </row>
    <row r="1262" spans="1:6">
      <c r="A1262" t="s">
        <v>8</v>
      </c>
    </row>
    <row r="1263" spans="1:6">
      <c r="A1263" t="s">
        <v>9</v>
      </c>
    </row>
    <row r="1264" spans="1:6">
      <c r="A1264" t="s">
        <v>10</v>
      </c>
    </row>
    <row r="1265" spans="1:10">
      <c r="A1265" t="s">
        <v>11</v>
      </c>
    </row>
    <row r="1266" spans="1:10">
      <c r="A1266" t="s">
        <v>0</v>
      </c>
    </row>
    <row r="1267" spans="1:10">
      <c r="A1267" t="s">
        <v>0</v>
      </c>
    </row>
    <row r="1268" spans="1:10">
      <c r="A1268" t="s">
        <v>75</v>
      </c>
      <c r="B1268" t="s">
        <v>54</v>
      </c>
      <c r="C1268" t="s">
        <v>57</v>
      </c>
      <c r="D1268" t="s">
        <v>74</v>
      </c>
      <c r="E1268" t="s">
        <v>73</v>
      </c>
      <c r="F1268" t="s">
        <v>116</v>
      </c>
    </row>
    <row r="1269" spans="1:10">
      <c r="A1269">
        <v>1</v>
      </c>
      <c r="B1269">
        <v>-91.947999999999993</v>
      </c>
      <c r="C1269">
        <v>1840</v>
      </c>
      <c r="D1269">
        <v>345000</v>
      </c>
      <c r="E1269">
        <v>117</v>
      </c>
      <c r="F1269" s="3">
        <v>138.92253345066524</v>
      </c>
      <c r="J1269" t="s">
        <v>153</v>
      </c>
    </row>
    <row r="1270" spans="1:10">
      <c r="A1270">
        <v>2</v>
      </c>
      <c r="B1270">
        <v>-91.838999999999999</v>
      </c>
      <c r="C1270">
        <v>1840</v>
      </c>
      <c r="D1270">
        <v>345000</v>
      </c>
      <c r="E1270">
        <v>144</v>
      </c>
      <c r="F1270" s="3">
        <v>140.82201859054896</v>
      </c>
    </row>
    <row r="1271" spans="1:10">
      <c r="A1271">
        <v>3</v>
      </c>
      <c r="B1271">
        <v>-91.724000000000004</v>
      </c>
      <c r="C1271">
        <v>1840</v>
      </c>
      <c r="D1271">
        <v>345000</v>
      </c>
      <c r="E1271">
        <v>145</v>
      </c>
      <c r="F1271" s="3">
        <v>142.94372895970596</v>
      </c>
    </row>
    <row r="1272" spans="1:10">
      <c r="A1272">
        <v>4</v>
      </c>
      <c r="B1272">
        <v>-91.611999999999995</v>
      </c>
      <c r="C1272">
        <v>1840</v>
      </c>
      <c r="D1272">
        <v>345000</v>
      </c>
      <c r="E1272">
        <v>143</v>
      </c>
      <c r="F1272" s="3">
        <v>145.27117968540833</v>
      </c>
    </row>
    <row r="1273" spans="1:10">
      <c r="A1273">
        <v>5</v>
      </c>
      <c r="B1273">
        <v>-91.5</v>
      </c>
      <c r="C1273">
        <v>1840</v>
      </c>
      <c r="D1273">
        <v>345000</v>
      </c>
      <c r="E1273">
        <v>154</v>
      </c>
      <c r="F1273" s="3">
        <v>148.13764240805605</v>
      </c>
    </row>
    <row r="1274" spans="1:10">
      <c r="A1274">
        <v>6</v>
      </c>
      <c r="B1274">
        <v>-91.394000000000005</v>
      </c>
      <c r="C1274">
        <v>1840</v>
      </c>
      <c r="D1274">
        <v>345000</v>
      </c>
      <c r="E1274">
        <v>173</v>
      </c>
      <c r="F1274" s="3">
        <v>151.79364375953932</v>
      </c>
    </row>
    <row r="1275" spans="1:10">
      <c r="A1275">
        <v>7</v>
      </c>
      <c r="B1275">
        <v>-91.281000000000006</v>
      </c>
      <c r="C1275">
        <v>1840</v>
      </c>
      <c r="D1275">
        <v>345000</v>
      </c>
      <c r="E1275">
        <v>156</v>
      </c>
      <c r="F1275" s="3">
        <v>157.47059661160571</v>
      </c>
    </row>
    <row r="1276" spans="1:10">
      <c r="A1276">
        <v>8</v>
      </c>
      <c r="B1276">
        <v>-91.165000000000006</v>
      </c>
      <c r="C1276">
        <v>1840</v>
      </c>
      <c r="D1276">
        <v>345000</v>
      </c>
      <c r="E1276">
        <v>177</v>
      </c>
      <c r="F1276" s="3">
        <v>166.41203643582645</v>
      </c>
    </row>
    <row r="1277" spans="1:10">
      <c r="A1277">
        <v>9</v>
      </c>
      <c r="B1277">
        <v>-91.049000000000007</v>
      </c>
      <c r="C1277">
        <v>1840</v>
      </c>
      <c r="D1277">
        <v>345000</v>
      </c>
      <c r="E1277">
        <v>188</v>
      </c>
      <c r="F1277" s="3">
        <v>180.08471444838085</v>
      </c>
    </row>
    <row r="1278" spans="1:10">
      <c r="A1278">
        <v>10</v>
      </c>
      <c r="B1278">
        <v>-90.933999999999997</v>
      </c>
      <c r="C1278">
        <v>1840</v>
      </c>
      <c r="D1278">
        <v>345000</v>
      </c>
      <c r="E1278">
        <v>195</v>
      </c>
      <c r="F1278" s="3">
        <v>199.92693548035257</v>
      </c>
    </row>
    <row r="1279" spans="1:10">
      <c r="A1279">
        <v>11</v>
      </c>
      <c r="B1279">
        <v>-90.823999999999998</v>
      </c>
      <c r="C1279">
        <v>1840</v>
      </c>
      <c r="D1279">
        <v>345000</v>
      </c>
      <c r="E1279">
        <v>223</v>
      </c>
      <c r="F1279" s="3">
        <v>225.81861658943893</v>
      </c>
    </row>
    <row r="1280" spans="1:10">
      <c r="A1280">
        <v>12</v>
      </c>
      <c r="B1280">
        <v>-90.709000000000003</v>
      </c>
      <c r="C1280">
        <v>1840</v>
      </c>
      <c r="D1280">
        <v>345000</v>
      </c>
      <c r="E1280">
        <v>259</v>
      </c>
      <c r="F1280" s="3">
        <v>260.1083994482882</v>
      </c>
    </row>
    <row r="1281" spans="1:6">
      <c r="A1281">
        <v>13</v>
      </c>
      <c r="B1281">
        <v>-90.594999999999999</v>
      </c>
      <c r="C1281">
        <v>1840</v>
      </c>
      <c r="D1281">
        <v>345000</v>
      </c>
      <c r="E1281">
        <v>302</v>
      </c>
      <c r="F1281" s="3">
        <v>299.66141755286179</v>
      </c>
    </row>
    <row r="1282" spans="1:6">
      <c r="A1282">
        <v>14</v>
      </c>
      <c r="B1282">
        <v>-90.486999999999995</v>
      </c>
      <c r="C1282">
        <v>1840</v>
      </c>
      <c r="D1282">
        <v>345000</v>
      </c>
      <c r="E1282">
        <v>355</v>
      </c>
      <c r="F1282" s="3">
        <v>338.89145194340335</v>
      </c>
    </row>
    <row r="1283" spans="1:6">
      <c r="A1283">
        <v>15</v>
      </c>
      <c r="B1283">
        <v>-90.372</v>
      </c>
      <c r="C1283">
        <v>1840</v>
      </c>
      <c r="D1283">
        <v>345000</v>
      </c>
      <c r="E1283">
        <v>348</v>
      </c>
      <c r="F1283" s="3">
        <v>377.39864481000774</v>
      </c>
    </row>
    <row r="1284" spans="1:6">
      <c r="A1284">
        <v>16</v>
      </c>
      <c r="B1284">
        <v>-90.256</v>
      </c>
      <c r="C1284">
        <v>1840</v>
      </c>
      <c r="D1284">
        <v>345000</v>
      </c>
      <c r="E1284">
        <v>409</v>
      </c>
      <c r="F1284" s="3">
        <v>406.85809191285296</v>
      </c>
    </row>
    <row r="1285" spans="1:6">
      <c r="A1285">
        <v>17</v>
      </c>
      <c r="B1285">
        <v>-90.14</v>
      </c>
      <c r="C1285">
        <v>1840</v>
      </c>
      <c r="D1285">
        <v>345000</v>
      </c>
      <c r="E1285">
        <v>432</v>
      </c>
      <c r="F1285" s="3">
        <v>421.7701200183314</v>
      </c>
    </row>
    <row r="1286" spans="1:6">
      <c r="A1286">
        <v>18</v>
      </c>
      <c r="B1286">
        <v>-90.025000000000006</v>
      </c>
      <c r="C1286">
        <v>1840</v>
      </c>
      <c r="D1286">
        <v>345000</v>
      </c>
      <c r="E1286">
        <v>406</v>
      </c>
      <c r="F1286" s="3">
        <v>419.65700752597968</v>
      </c>
    </row>
    <row r="1287" spans="1:6">
      <c r="A1287">
        <v>19</v>
      </c>
      <c r="B1287">
        <v>-89.918999999999997</v>
      </c>
      <c r="C1287">
        <v>1840</v>
      </c>
      <c r="D1287">
        <v>345000</v>
      </c>
      <c r="E1287">
        <v>419</v>
      </c>
      <c r="F1287" s="3">
        <v>403.43737493154532</v>
      </c>
    </row>
    <row r="1288" spans="1:6">
      <c r="A1288">
        <v>20</v>
      </c>
      <c r="B1288">
        <v>-89.805999999999997</v>
      </c>
      <c r="C1288">
        <v>1840</v>
      </c>
      <c r="D1288">
        <v>345000</v>
      </c>
      <c r="E1288">
        <v>380</v>
      </c>
      <c r="F1288" s="3">
        <v>374.44721782341134</v>
      </c>
    </row>
    <row r="1289" spans="1:6">
      <c r="A1289">
        <v>21</v>
      </c>
      <c r="B1289">
        <v>-89.691000000000003</v>
      </c>
      <c r="C1289">
        <v>1840</v>
      </c>
      <c r="D1289">
        <v>345000</v>
      </c>
      <c r="E1289">
        <v>339</v>
      </c>
      <c r="F1289" s="3">
        <v>337.93169363501369</v>
      </c>
    </row>
    <row r="1290" spans="1:6">
      <c r="A1290">
        <v>22</v>
      </c>
      <c r="B1290">
        <v>-89.576999999999998</v>
      </c>
      <c r="C1290">
        <v>1840</v>
      </c>
      <c r="D1290">
        <v>345000</v>
      </c>
      <c r="E1290">
        <v>302</v>
      </c>
      <c r="F1290" s="3">
        <v>300.56722203483906</v>
      </c>
    </row>
    <row r="1291" spans="1:6">
      <c r="A1291">
        <v>23</v>
      </c>
      <c r="B1291">
        <v>-89.457999999999998</v>
      </c>
      <c r="C1291">
        <v>1840</v>
      </c>
      <c r="D1291">
        <v>345000</v>
      </c>
      <c r="E1291">
        <v>270</v>
      </c>
      <c r="F1291" s="3">
        <v>265.45501343796775</v>
      </c>
    </row>
    <row r="1292" spans="1:6">
      <c r="A1292">
        <v>24</v>
      </c>
      <c r="B1292">
        <v>-89.341999999999999</v>
      </c>
      <c r="C1292">
        <v>1840</v>
      </c>
      <c r="D1292">
        <v>345000</v>
      </c>
      <c r="E1292">
        <v>226</v>
      </c>
      <c r="F1292" s="3">
        <v>238.08895220724844</v>
      </c>
    </row>
    <row r="1293" spans="1:6">
      <c r="A1293">
        <v>25</v>
      </c>
      <c r="B1293">
        <v>-89.234999999999999</v>
      </c>
      <c r="C1293">
        <v>1840</v>
      </c>
      <c r="D1293">
        <v>345000</v>
      </c>
      <c r="E1293">
        <v>228</v>
      </c>
      <c r="F1293" s="3">
        <v>219.67492557676923</v>
      </c>
    </row>
    <row r="1294" spans="1:6">
      <c r="A1294">
        <v>26</v>
      </c>
      <c r="B1294">
        <v>-89.13</v>
      </c>
      <c r="C1294">
        <v>1840</v>
      </c>
      <c r="D1294">
        <v>345000</v>
      </c>
      <c r="E1294">
        <v>190</v>
      </c>
      <c r="F1294" s="3">
        <v>207.50899795884465</v>
      </c>
    </row>
    <row r="1295" spans="1:6">
      <c r="A1295">
        <v>27</v>
      </c>
      <c r="B1295">
        <v>-89.016000000000005</v>
      </c>
      <c r="C1295">
        <v>1840</v>
      </c>
      <c r="D1295">
        <v>345000</v>
      </c>
      <c r="E1295">
        <v>186</v>
      </c>
      <c r="F1295" s="3">
        <v>199.66508931009375</v>
      </c>
    </row>
    <row r="1296" spans="1:6">
      <c r="A1296">
        <v>28</v>
      </c>
      <c r="B1296">
        <v>-88.896000000000001</v>
      </c>
      <c r="C1296">
        <v>1840</v>
      </c>
      <c r="D1296">
        <v>345000</v>
      </c>
      <c r="E1296">
        <v>209</v>
      </c>
      <c r="F1296" s="3">
        <v>195.73989720522206</v>
      </c>
    </row>
    <row r="1297" spans="1:6">
      <c r="A1297">
        <v>29</v>
      </c>
      <c r="B1297">
        <v>-88.790999999999997</v>
      </c>
      <c r="C1297">
        <v>1840</v>
      </c>
      <c r="D1297">
        <v>345000</v>
      </c>
      <c r="E1297">
        <v>209</v>
      </c>
      <c r="F1297" s="3">
        <v>194.66927506050232</v>
      </c>
    </row>
    <row r="1298" spans="1:6">
      <c r="A1298">
        <v>30</v>
      </c>
      <c r="B1298">
        <v>-88.671999999999997</v>
      </c>
      <c r="C1298">
        <v>1840</v>
      </c>
      <c r="D1298">
        <v>345000</v>
      </c>
      <c r="E1298">
        <v>195</v>
      </c>
      <c r="F1298" s="3">
        <v>195.02141751458134</v>
      </c>
    </row>
    <row r="1299" spans="1:6">
      <c r="A1299">
        <v>31</v>
      </c>
      <c r="B1299">
        <v>-88.56</v>
      </c>
      <c r="C1299">
        <v>1840</v>
      </c>
      <c r="D1299">
        <v>345000</v>
      </c>
      <c r="E1299">
        <v>181</v>
      </c>
      <c r="F1299" s="3">
        <v>196.18359496606462</v>
      </c>
    </row>
    <row r="1300" spans="1:6">
      <c r="A1300">
        <v>32</v>
      </c>
      <c r="B1300">
        <v>-88.451999999999998</v>
      </c>
      <c r="C1300">
        <v>1840</v>
      </c>
      <c r="D1300">
        <v>345000</v>
      </c>
      <c r="E1300">
        <v>208</v>
      </c>
      <c r="F1300" s="3">
        <v>197.68483553208543</v>
      </c>
    </row>
    <row r="1301" spans="1:6">
      <c r="A1301" t="s">
        <v>0</v>
      </c>
    </row>
    <row r="1302" spans="1:6">
      <c r="A1302" t="s">
        <v>0</v>
      </c>
    </row>
    <row r="1303" spans="1:6">
      <c r="A1303" t="s">
        <v>0</v>
      </c>
    </row>
    <row r="1304" spans="1:6">
      <c r="A1304" t="s">
        <v>0</v>
      </c>
    </row>
    <row r="1305" spans="1:6">
      <c r="A1305" t="s">
        <v>109</v>
      </c>
    </row>
    <row r="1306" spans="1:6">
      <c r="A1306" t="s">
        <v>25</v>
      </c>
    </row>
    <row r="1307" spans="1:6">
      <c r="A1307" t="s">
        <v>3</v>
      </c>
    </row>
    <row r="1308" spans="1:6">
      <c r="A1308" t="s">
        <v>4</v>
      </c>
    </row>
    <row r="1309" spans="1:6">
      <c r="A1309" t="s">
        <v>5</v>
      </c>
    </row>
    <row r="1310" spans="1:6">
      <c r="A1310" t="s">
        <v>110</v>
      </c>
    </row>
    <row r="1311" spans="1:6">
      <c r="A1311" t="s">
        <v>7</v>
      </c>
    </row>
    <row r="1312" spans="1:6">
      <c r="A1312" t="s">
        <v>8</v>
      </c>
    </row>
    <row r="1313" spans="1:10">
      <c r="A1313" t="s">
        <v>9</v>
      </c>
    </row>
    <row r="1314" spans="1:10">
      <c r="A1314" t="s">
        <v>10</v>
      </c>
    </row>
    <row r="1315" spans="1:10">
      <c r="A1315" t="s">
        <v>11</v>
      </c>
    </row>
    <row r="1316" spans="1:10">
      <c r="A1316" t="s">
        <v>0</v>
      </c>
    </row>
    <row r="1317" spans="1:10">
      <c r="A1317" t="s">
        <v>0</v>
      </c>
    </row>
    <row r="1318" spans="1:10">
      <c r="A1318" t="s">
        <v>75</v>
      </c>
      <c r="B1318" t="s">
        <v>54</v>
      </c>
      <c r="C1318" t="s">
        <v>57</v>
      </c>
      <c r="D1318" t="s">
        <v>74</v>
      </c>
      <c r="E1318" t="s">
        <v>73</v>
      </c>
      <c r="F1318" t="s">
        <v>116</v>
      </c>
    </row>
    <row r="1319" spans="1:10">
      <c r="A1319">
        <v>1</v>
      </c>
      <c r="B1319">
        <v>-91.947999999999993</v>
      </c>
      <c r="C1319">
        <v>1645</v>
      </c>
      <c r="D1319">
        <v>345000</v>
      </c>
      <c r="E1319">
        <v>130</v>
      </c>
      <c r="F1319" s="3">
        <v>135.43545842962942</v>
      </c>
      <c r="J1319" t="s">
        <v>154</v>
      </c>
    </row>
    <row r="1320" spans="1:10">
      <c r="A1320">
        <v>2</v>
      </c>
      <c r="B1320">
        <v>-91.838999999999999</v>
      </c>
      <c r="C1320">
        <v>1645</v>
      </c>
      <c r="D1320">
        <v>345000</v>
      </c>
      <c r="E1320">
        <v>127</v>
      </c>
      <c r="F1320" s="3">
        <v>137.70086639813277</v>
      </c>
    </row>
    <row r="1321" spans="1:10">
      <c r="A1321">
        <v>3</v>
      </c>
      <c r="B1321">
        <v>-91.724000000000004</v>
      </c>
      <c r="C1321">
        <v>1645</v>
      </c>
      <c r="D1321">
        <v>345000</v>
      </c>
      <c r="E1321">
        <v>140</v>
      </c>
      <c r="F1321" s="3">
        <v>140.44826699207667</v>
      </c>
    </row>
    <row r="1322" spans="1:10">
      <c r="A1322">
        <v>4</v>
      </c>
      <c r="B1322">
        <v>-91.611999999999995</v>
      </c>
      <c r="C1322">
        <v>1645</v>
      </c>
      <c r="D1322">
        <v>345000</v>
      </c>
      <c r="E1322">
        <v>145</v>
      </c>
      <c r="F1322" s="3">
        <v>143.77189847039241</v>
      </c>
    </row>
    <row r="1323" spans="1:10">
      <c r="A1323">
        <v>5</v>
      </c>
      <c r="B1323">
        <v>-91.5</v>
      </c>
      <c r="C1323">
        <v>1645</v>
      </c>
      <c r="D1323">
        <v>345000</v>
      </c>
      <c r="E1323">
        <v>166</v>
      </c>
      <c r="F1323" s="3">
        <v>148.20175622830166</v>
      </c>
    </row>
    <row r="1324" spans="1:10">
      <c r="A1324">
        <v>6</v>
      </c>
      <c r="B1324">
        <v>-91.394000000000005</v>
      </c>
      <c r="C1324">
        <v>1645</v>
      </c>
      <c r="D1324">
        <v>345000</v>
      </c>
      <c r="E1324">
        <v>167</v>
      </c>
      <c r="F1324" s="3">
        <v>154.02297901975624</v>
      </c>
    </row>
    <row r="1325" spans="1:10">
      <c r="A1325">
        <v>7</v>
      </c>
      <c r="B1325">
        <v>-91.281000000000006</v>
      </c>
      <c r="C1325">
        <v>1645</v>
      </c>
      <c r="D1325">
        <v>345000</v>
      </c>
      <c r="E1325">
        <v>155</v>
      </c>
      <c r="F1325" s="3">
        <v>162.84008146915065</v>
      </c>
    </row>
    <row r="1326" spans="1:10">
      <c r="A1326">
        <v>8</v>
      </c>
      <c r="B1326">
        <v>-91.165000000000006</v>
      </c>
      <c r="C1326">
        <v>1645</v>
      </c>
      <c r="D1326">
        <v>345000</v>
      </c>
      <c r="E1326">
        <v>175</v>
      </c>
      <c r="F1326" s="3">
        <v>175.80678547807631</v>
      </c>
    </row>
    <row r="1327" spans="1:10">
      <c r="A1327">
        <v>9</v>
      </c>
      <c r="B1327">
        <v>-91.049000000000007</v>
      </c>
      <c r="C1327">
        <v>1645</v>
      </c>
      <c r="D1327">
        <v>345000</v>
      </c>
      <c r="E1327">
        <v>207</v>
      </c>
      <c r="F1327" s="3">
        <v>193.90286572913843</v>
      </c>
    </row>
    <row r="1328" spans="1:10">
      <c r="A1328">
        <v>10</v>
      </c>
      <c r="B1328">
        <v>-90.933999999999997</v>
      </c>
      <c r="C1328">
        <v>1645</v>
      </c>
      <c r="D1328">
        <v>345000</v>
      </c>
      <c r="E1328">
        <v>217</v>
      </c>
      <c r="F1328" s="3">
        <v>217.75763959367319</v>
      </c>
    </row>
    <row r="1329" spans="1:6">
      <c r="A1329">
        <v>11</v>
      </c>
      <c r="B1329">
        <v>-90.823999999999998</v>
      </c>
      <c r="C1329">
        <v>1645</v>
      </c>
      <c r="D1329">
        <v>345000</v>
      </c>
      <c r="E1329">
        <v>234</v>
      </c>
      <c r="F1329" s="3">
        <v>246.23012519476129</v>
      </c>
    </row>
    <row r="1330" spans="1:6">
      <c r="A1330">
        <v>12</v>
      </c>
      <c r="B1330">
        <v>-90.709000000000003</v>
      </c>
      <c r="C1330">
        <v>1645</v>
      </c>
      <c r="D1330">
        <v>345000</v>
      </c>
      <c r="E1330">
        <v>265</v>
      </c>
      <c r="F1330" s="3">
        <v>281.03072309296118</v>
      </c>
    </row>
    <row r="1331" spans="1:6">
      <c r="A1331">
        <v>13</v>
      </c>
      <c r="B1331">
        <v>-90.594999999999999</v>
      </c>
      <c r="C1331">
        <v>1645</v>
      </c>
      <c r="D1331">
        <v>345000</v>
      </c>
      <c r="E1331">
        <v>320</v>
      </c>
      <c r="F1331" s="3">
        <v>318.47496992998458</v>
      </c>
    </row>
    <row r="1332" spans="1:6">
      <c r="A1332">
        <v>14</v>
      </c>
      <c r="B1332">
        <v>-90.486999999999995</v>
      </c>
      <c r="C1332">
        <v>1645</v>
      </c>
      <c r="D1332">
        <v>345000</v>
      </c>
      <c r="E1332">
        <v>365</v>
      </c>
      <c r="F1332" s="3">
        <v>353.6418863313549</v>
      </c>
    </row>
    <row r="1333" spans="1:6">
      <c r="A1333">
        <v>15</v>
      </c>
      <c r="B1333">
        <v>-90.372</v>
      </c>
      <c r="C1333">
        <v>1645</v>
      </c>
      <c r="D1333">
        <v>345000</v>
      </c>
      <c r="E1333">
        <v>383</v>
      </c>
      <c r="F1333" s="3">
        <v>386.79275225022025</v>
      </c>
    </row>
    <row r="1334" spans="1:6">
      <c r="A1334">
        <v>16</v>
      </c>
      <c r="B1334">
        <v>-90.256</v>
      </c>
      <c r="C1334">
        <v>1645</v>
      </c>
      <c r="D1334">
        <v>345000</v>
      </c>
      <c r="E1334">
        <v>405</v>
      </c>
      <c r="F1334" s="3">
        <v>411.5457350270591</v>
      </c>
    </row>
    <row r="1335" spans="1:6">
      <c r="A1335">
        <v>17</v>
      </c>
      <c r="B1335">
        <v>-90.14</v>
      </c>
      <c r="C1335">
        <v>1645</v>
      </c>
      <c r="D1335">
        <v>345000</v>
      </c>
      <c r="E1335">
        <v>471</v>
      </c>
      <c r="F1335" s="3">
        <v>424.16550632545881</v>
      </c>
    </row>
    <row r="1336" spans="1:6">
      <c r="A1336">
        <v>18</v>
      </c>
      <c r="B1336">
        <v>-90.025000000000006</v>
      </c>
      <c r="C1336">
        <v>1645</v>
      </c>
      <c r="D1336">
        <v>345000</v>
      </c>
      <c r="E1336">
        <v>428</v>
      </c>
      <c r="F1336" s="3">
        <v>423.05409015566983</v>
      </c>
    </row>
    <row r="1337" spans="1:6">
      <c r="A1337">
        <v>19</v>
      </c>
      <c r="B1337">
        <v>-89.918999999999997</v>
      </c>
      <c r="C1337">
        <v>1645</v>
      </c>
      <c r="D1337">
        <v>345000</v>
      </c>
      <c r="E1337">
        <v>398</v>
      </c>
      <c r="F1337" s="3">
        <v>410.40682345125009</v>
      </c>
    </row>
    <row r="1338" spans="1:6">
      <c r="A1338">
        <v>20</v>
      </c>
      <c r="B1338">
        <v>-89.805999999999997</v>
      </c>
      <c r="C1338">
        <v>1645</v>
      </c>
      <c r="D1338">
        <v>345000</v>
      </c>
      <c r="E1338">
        <v>373</v>
      </c>
      <c r="F1338" s="3">
        <v>386.83002780994644</v>
      </c>
    </row>
    <row r="1339" spans="1:6">
      <c r="A1339">
        <v>21</v>
      </c>
      <c r="B1339">
        <v>-89.691000000000003</v>
      </c>
      <c r="C1339">
        <v>1645</v>
      </c>
      <c r="D1339">
        <v>345000</v>
      </c>
      <c r="E1339">
        <v>336</v>
      </c>
      <c r="F1339" s="3">
        <v>355.77562076986868</v>
      </c>
    </row>
    <row r="1340" spans="1:6">
      <c r="A1340">
        <v>22</v>
      </c>
      <c r="B1340">
        <v>-89.576999999999998</v>
      </c>
      <c r="C1340">
        <v>1645</v>
      </c>
      <c r="D1340">
        <v>345000</v>
      </c>
      <c r="E1340">
        <v>316</v>
      </c>
      <c r="F1340" s="3">
        <v>322.17598027332474</v>
      </c>
    </row>
    <row r="1341" spans="1:6">
      <c r="A1341">
        <v>23</v>
      </c>
      <c r="B1341">
        <v>-89.457999999999998</v>
      </c>
      <c r="C1341">
        <v>1645</v>
      </c>
      <c r="D1341">
        <v>345000</v>
      </c>
      <c r="E1341">
        <v>297</v>
      </c>
      <c r="F1341" s="3">
        <v>288.2892383457621</v>
      </c>
    </row>
    <row r="1342" spans="1:6">
      <c r="A1342">
        <v>24</v>
      </c>
      <c r="B1342">
        <v>-89.341999999999999</v>
      </c>
      <c r="C1342">
        <v>1645</v>
      </c>
      <c r="D1342">
        <v>345000</v>
      </c>
      <c r="E1342">
        <v>278</v>
      </c>
      <c r="F1342" s="3">
        <v>259.46870142138232</v>
      </c>
    </row>
    <row r="1343" spans="1:6">
      <c r="A1343">
        <v>25</v>
      </c>
      <c r="B1343">
        <v>-89.234999999999999</v>
      </c>
      <c r="C1343">
        <v>1645</v>
      </c>
      <c r="D1343">
        <v>345000</v>
      </c>
      <c r="E1343">
        <v>246</v>
      </c>
      <c r="F1343" s="3">
        <v>238.02425923891218</v>
      </c>
    </row>
    <row r="1344" spans="1:6">
      <c r="A1344">
        <v>26</v>
      </c>
      <c r="B1344">
        <v>-89.13</v>
      </c>
      <c r="C1344">
        <v>1645</v>
      </c>
      <c r="D1344">
        <v>345000</v>
      </c>
      <c r="E1344">
        <v>220</v>
      </c>
      <c r="F1344" s="3">
        <v>222.11216714006423</v>
      </c>
    </row>
    <row r="1345" spans="1:6">
      <c r="A1345">
        <v>27</v>
      </c>
      <c r="B1345">
        <v>-89.016000000000005</v>
      </c>
      <c r="C1345">
        <v>1645</v>
      </c>
      <c r="D1345">
        <v>345000</v>
      </c>
      <c r="E1345">
        <v>199</v>
      </c>
      <c r="F1345" s="3">
        <v>210.16660925782767</v>
      </c>
    </row>
    <row r="1346" spans="1:6">
      <c r="A1346">
        <v>28</v>
      </c>
      <c r="B1346">
        <v>-88.896000000000001</v>
      </c>
      <c r="C1346">
        <v>1645</v>
      </c>
      <c r="D1346">
        <v>345000</v>
      </c>
      <c r="E1346">
        <v>215</v>
      </c>
      <c r="F1346" s="3">
        <v>202.54913514405922</v>
      </c>
    </row>
    <row r="1347" spans="1:6">
      <c r="A1347">
        <v>29</v>
      </c>
      <c r="B1347">
        <v>-88.790999999999997</v>
      </c>
      <c r="C1347">
        <v>1645</v>
      </c>
      <c r="D1347">
        <v>345000</v>
      </c>
      <c r="E1347">
        <v>208</v>
      </c>
      <c r="F1347" s="3">
        <v>199.02820177223006</v>
      </c>
    </row>
    <row r="1348" spans="1:6">
      <c r="A1348">
        <v>30</v>
      </c>
      <c r="B1348">
        <v>-88.671999999999997</v>
      </c>
      <c r="C1348">
        <v>1645</v>
      </c>
      <c r="D1348">
        <v>345000</v>
      </c>
      <c r="E1348">
        <v>184</v>
      </c>
      <c r="F1348" s="3">
        <v>197.48824955670906</v>
      </c>
    </row>
    <row r="1349" spans="1:6">
      <c r="A1349">
        <v>31</v>
      </c>
      <c r="B1349">
        <v>-88.56</v>
      </c>
      <c r="C1349">
        <v>1645</v>
      </c>
      <c r="D1349">
        <v>345000</v>
      </c>
      <c r="E1349">
        <v>195</v>
      </c>
      <c r="F1349" s="3">
        <v>197.57892788812745</v>
      </c>
    </row>
    <row r="1350" spans="1:6">
      <c r="A1350">
        <v>32</v>
      </c>
      <c r="B1350">
        <v>-88.451999999999998</v>
      </c>
      <c r="C1350">
        <v>1645</v>
      </c>
      <c r="D1350">
        <v>345000</v>
      </c>
      <c r="E1350">
        <v>197</v>
      </c>
      <c r="F1350" s="3">
        <v>198.51567366524355</v>
      </c>
    </row>
    <row r="1351" spans="1:6">
      <c r="A1351" t="s">
        <v>0</v>
      </c>
    </row>
    <row r="1352" spans="1:6">
      <c r="A1352" t="s">
        <v>0</v>
      </c>
    </row>
    <row r="1353" spans="1:6">
      <c r="A1353" t="s">
        <v>0</v>
      </c>
    </row>
    <row r="1354" spans="1:6">
      <c r="A1354" t="s">
        <v>0</v>
      </c>
    </row>
    <row r="1355" spans="1:6">
      <c r="A1355" t="s">
        <v>111</v>
      </c>
    </row>
    <row r="1356" spans="1:6">
      <c r="A1356" t="s">
        <v>25</v>
      </c>
    </row>
    <row r="1357" spans="1:6">
      <c r="A1357" t="s">
        <v>3</v>
      </c>
    </row>
    <row r="1358" spans="1:6">
      <c r="A1358" t="s">
        <v>4</v>
      </c>
    </row>
    <row r="1359" spans="1:6">
      <c r="A1359" t="s">
        <v>5</v>
      </c>
    </row>
    <row r="1360" spans="1:6">
      <c r="A1360" t="s">
        <v>112</v>
      </c>
    </row>
    <row r="1361" spans="1:10">
      <c r="A1361" t="s">
        <v>7</v>
      </c>
    </row>
    <row r="1362" spans="1:10">
      <c r="A1362" t="s">
        <v>8</v>
      </c>
    </row>
    <row r="1363" spans="1:10">
      <c r="A1363" t="s">
        <v>9</v>
      </c>
    </row>
    <row r="1364" spans="1:10">
      <c r="A1364" t="s">
        <v>10</v>
      </c>
    </row>
    <row r="1365" spans="1:10">
      <c r="A1365" t="s">
        <v>11</v>
      </c>
    </row>
    <row r="1366" spans="1:10">
      <c r="A1366" t="s">
        <v>0</v>
      </c>
    </row>
    <row r="1367" spans="1:10">
      <c r="A1367" t="s">
        <v>0</v>
      </c>
    </row>
    <row r="1368" spans="1:10">
      <c r="A1368" t="s">
        <v>75</v>
      </c>
      <c r="B1368" t="s">
        <v>54</v>
      </c>
      <c r="C1368" t="s">
        <v>57</v>
      </c>
      <c r="D1368" t="s">
        <v>74</v>
      </c>
      <c r="E1368" t="s">
        <v>73</v>
      </c>
      <c r="F1368" t="s">
        <v>116</v>
      </c>
    </row>
    <row r="1369" spans="1:10">
      <c r="A1369">
        <v>1</v>
      </c>
      <c r="B1369">
        <v>-91.947999999999993</v>
      </c>
      <c r="C1369">
        <v>1604</v>
      </c>
      <c r="D1369">
        <v>345000</v>
      </c>
      <c r="E1369">
        <v>115</v>
      </c>
      <c r="F1369" s="3">
        <v>136.0257456334995</v>
      </c>
      <c r="J1369" t="s">
        <v>155</v>
      </c>
    </row>
    <row r="1370" spans="1:10">
      <c r="A1370">
        <v>2</v>
      </c>
      <c r="B1370">
        <v>-91.838999999999999</v>
      </c>
      <c r="C1370">
        <v>1604</v>
      </c>
      <c r="D1370">
        <v>345000</v>
      </c>
      <c r="E1370">
        <v>113</v>
      </c>
      <c r="F1370" s="3">
        <v>138.17803683885597</v>
      </c>
    </row>
    <row r="1371" spans="1:10">
      <c r="A1371">
        <v>3</v>
      </c>
      <c r="B1371">
        <v>-91.724000000000004</v>
      </c>
      <c r="C1371">
        <v>1604</v>
      </c>
      <c r="D1371">
        <v>345000</v>
      </c>
      <c r="E1371">
        <v>150</v>
      </c>
      <c r="F1371" s="3">
        <v>140.51246367187295</v>
      </c>
    </row>
    <row r="1372" spans="1:10">
      <c r="A1372">
        <v>4</v>
      </c>
      <c r="B1372">
        <v>-91.611999999999995</v>
      </c>
      <c r="C1372">
        <v>1604</v>
      </c>
      <c r="D1372">
        <v>345000</v>
      </c>
      <c r="E1372">
        <v>152</v>
      </c>
      <c r="F1372" s="3">
        <v>142.9350911876092</v>
      </c>
    </row>
    <row r="1373" spans="1:10">
      <c r="A1373">
        <v>5</v>
      </c>
      <c r="B1373">
        <v>-91.5</v>
      </c>
      <c r="C1373">
        <v>1604</v>
      </c>
      <c r="D1373">
        <v>345000</v>
      </c>
      <c r="E1373">
        <v>172</v>
      </c>
      <c r="F1373" s="3">
        <v>145.68326994024633</v>
      </c>
    </row>
    <row r="1374" spans="1:10">
      <c r="A1374">
        <v>6</v>
      </c>
      <c r="B1374">
        <v>-91.394000000000005</v>
      </c>
      <c r="C1374">
        <v>1604</v>
      </c>
      <c r="D1374">
        <v>345000</v>
      </c>
      <c r="E1374">
        <v>147</v>
      </c>
      <c r="F1374" s="3">
        <v>148.8870097722064</v>
      </c>
    </row>
    <row r="1375" spans="1:10">
      <c r="A1375">
        <v>7</v>
      </c>
      <c r="B1375">
        <v>-91.281000000000006</v>
      </c>
      <c r="C1375">
        <v>1604</v>
      </c>
      <c r="D1375">
        <v>345000</v>
      </c>
      <c r="E1375">
        <v>159</v>
      </c>
      <c r="F1375" s="3">
        <v>153.51020773746012</v>
      </c>
    </row>
    <row r="1376" spans="1:10">
      <c r="A1376">
        <v>8</v>
      </c>
      <c r="B1376">
        <v>-91.165000000000006</v>
      </c>
      <c r="C1376">
        <v>1604</v>
      </c>
      <c r="D1376">
        <v>345000</v>
      </c>
      <c r="E1376">
        <v>165</v>
      </c>
      <c r="F1376" s="3">
        <v>160.51226434007953</v>
      </c>
    </row>
    <row r="1377" spans="1:6">
      <c r="A1377">
        <v>9</v>
      </c>
      <c r="B1377">
        <v>-91.049000000000007</v>
      </c>
      <c r="C1377">
        <v>1604</v>
      </c>
      <c r="D1377">
        <v>345000</v>
      </c>
      <c r="E1377">
        <v>190</v>
      </c>
      <c r="F1377" s="3">
        <v>171.20153693403748</v>
      </c>
    </row>
    <row r="1378" spans="1:6">
      <c r="A1378">
        <v>10</v>
      </c>
      <c r="B1378">
        <v>-90.933999999999997</v>
      </c>
      <c r="C1378">
        <v>1604</v>
      </c>
      <c r="D1378">
        <v>345000</v>
      </c>
      <c r="E1378">
        <v>205</v>
      </c>
      <c r="F1378" s="3">
        <v>187.12167628386098</v>
      </c>
    </row>
    <row r="1379" spans="1:6">
      <c r="A1379">
        <v>11</v>
      </c>
      <c r="B1379">
        <v>-90.823999999999998</v>
      </c>
      <c r="C1379">
        <v>1604</v>
      </c>
      <c r="D1379">
        <v>345000</v>
      </c>
      <c r="E1379">
        <v>235</v>
      </c>
      <c r="F1379" s="3">
        <v>208.80234342565254</v>
      </c>
    </row>
    <row r="1380" spans="1:6">
      <c r="A1380">
        <v>12</v>
      </c>
      <c r="B1380">
        <v>-90.709000000000003</v>
      </c>
      <c r="C1380">
        <v>1604</v>
      </c>
      <c r="D1380">
        <v>345000</v>
      </c>
      <c r="E1380">
        <v>219</v>
      </c>
      <c r="F1380" s="3">
        <v>239.15497212219103</v>
      </c>
    </row>
    <row r="1381" spans="1:6">
      <c r="A1381">
        <v>13</v>
      </c>
      <c r="B1381">
        <v>-90.594999999999999</v>
      </c>
      <c r="C1381">
        <v>1604</v>
      </c>
      <c r="D1381">
        <v>345000</v>
      </c>
      <c r="E1381">
        <v>280</v>
      </c>
      <c r="F1381" s="3">
        <v>276.62874573270642</v>
      </c>
    </row>
    <row r="1382" spans="1:6">
      <c r="A1382">
        <v>14</v>
      </c>
      <c r="B1382">
        <v>-90.486999999999995</v>
      </c>
      <c r="C1382">
        <v>1604</v>
      </c>
      <c r="D1382">
        <v>345000</v>
      </c>
      <c r="E1382">
        <v>298</v>
      </c>
      <c r="F1382" s="3">
        <v>316.87451499003248</v>
      </c>
    </row>
    <row r="1383" spans="1:6">
      <c r="A1383">
        <v>15</v>
      </c>
      <c r="B1383">
        <v>-90.372</v>
      </c>
      <c r="C1383">
        <v>1604</v>
      </c>
      <c r="D1383">
        <v>345000</v>
      </c>
      <c r="E1383">
        <v>331</v>
      </c>
      <c r="F1383" s="3">
        <v>360.64691051419339</v>
      </c>
    </row>
    <row r="1384" spans="1:6">
      <c r="A1384">
        <v>16</v>
      </c>
      <c r="B1384">
        <v>-90.256</v>
      </c>
      <c r="C1384">
        <v>1604</v>
      </c>
      <c r="D1384">
        <v>345000</v>
      </c>
      <c r="E1384">
        <v>404</v>
      </c>
      <c r="F1384" s="3">
        <v>399.86860134258831</v>
      </c>
    </row>
    <row r="1385" spans="1:6">
      <c r="A1385">
        <v>17</v>
      </c>
      <c r="B1385">
        <v>-90.14</v>
      </c>
      <c r="C1385">
        <v>1604</v>
      </c>
      <c r="D1385">
        <v>345000</v>
      </c>
      <c r="E1385">
        <v>456</v>
      </c>
      <c r="F1385" s="3">
        <v>427.82456736777067</v>
      </c>
    </row>
    <row r="1386" spans="1:6">
      <c r="A1386">
        <v>18</v>
      </c>
      <c r="B1386">
        <v>-90.025000000000006</v>
      </c>
      <c r="C1386">
        <v>1604</v>
      </c>
      <c r="D1386">
        <v>345000</v>
      </c>
      <c r="E1386">
        <v>446</v>
      </c>
      <c r="F1386" s="3">
        <v>439.62353615996136</v>
      </c>
    </row>
    <row r="1387" spans="1:6">
      <c r="A1387">
        <v>19</v>
      </c>
      <c r="B1387">
        <v>-89.918999999999997</v>
      </c>
      <c r="C1387">
        <v>1604</v>
      </c>
      <c r="D1387">
        <v>345000</v>
      </c>
      <c r="E1387">
        <v>435</v>
      </c>
      <c r="F1387" s="3">
        <v>434.78372616027298</v>
      </c>
    </row>
    <row r="1388" spans="1:6">
      <c r="A1388">
        <v>20</v>
      </c>
      <c r="B1388">
        <v>-89.805999999999997</v>
      </c>
      <c r="C1388">
        <v>1604</v>
      </c>
      <c r="D1388">
        <v>345000</v>
      </c>
      <c r="E1388">
        <v>438</v>
      </c>
      <c r="F1388" s="3">
        <v>414.33779635534842</v>
      </c>
    </row>
    <row r="1389" spans="1:6">
      <c r="A1389">
        <v>21</v>
      </c>
      <c r="B1389">
        <v>-89.691000000000003</v>
      </c>
      <c r="C1389">
        <v>1604</v>
      </c>
      <c r="D1389">
        <v>345000</v>
      </c>
      <c r="E1389">
        <v>373</v>
      </c>
      <c r="F1389" s="3">
        <v>381.55268089328791</v>
      </c>
    </row>
    <row r="1390" spans="1:6">
      <c r="A1390">
        <v>22</v>
      </c>
      <c r="B1390">
        <v>-89.576999999999998</v>
      </c>
      <c r="C1390">
        <v>1604</v>
      </c>
      <c r="D1390">
        <v>345000</v>
      </c>
      <c r="E1390">
        <v>341</v>
      </c>
      <c r="F1390" s="3">
        <v>343.03959405478895</v>
      </c>
    </row>
    <row r="1391" spans="1:6">
      <c r="A1391">
        <v>23</v>
      </c>
      <c r="B1391">
        <v>-89.457999999999998</v>
      </c>
      <c r="C1391">
        <v>1604</v>
      </c>
      <c r="D1391">
        <v>345000</v>
      </c>
      <c r="E1391">
        <v>276</v>
      </c>
      <c r="F1391" s="3">
        <v>302.8628173140724</v>
      </c>
    </row>
    <row r="1392" spans="1:6">
      <c r="A1392">
        <v>24</v>
      </c>
      <c r="B1392">
        <v>-89.341999999999999</v>
      </c>
      <c r="C1392">
        <v>1604</v>
      </c>
      <c r="D1392">
        <v>345000</v>
      </c>
      <c r="E1392">
        <v>289</v>
      </c>
      <c r="F1392" s="3">
        <v>268.58969549690647</v>
      </c>
    </row>
    <row r="1393" spans="1:6">
      <c r="A1393">
        <v>25</v>
      </c>
      <c r="B1393">
        <v>-89.234999999999999</v>
      </c>
      <c r="C1393">
        <v>1604</v>
      </c>
      <c r="D1393">
        <v>345000</v>
      </c>
      <c r="E1393">
        <v>246</v>
      </c>
      <c r="F1393" s="3">
        <v>243.58425863722522</v>
      </c>
    </row>
    <row r="1394" spans="1:6">
      <c r="A1394">
        <v>26</v>
      </c>
      <c r="B1394">
        <v>-89.13</v>
      </c>
      <c r="C1394">
        <v>1604</v>
      </c>
      <c r="D1394">
        <v>345000</v>
      </c>
      <c r="E1394">
        <v>201</v>
      </c>
      <c r="F1394" s="3">
        <v>225.7096557376905</v>
      </c>
    </row>
    <row r="1395" spans="1:6">
      <c r="A1395">
        <v>27</v>
      </c>
      <c r="B1395">
        <v>-89.016000000000005</v>
      </c>
      <c r="C1395">
        <v>1604</v>
      </c>
      <c r="D1395">
        <v>345000</v>
      </c>
      <c r="E1395">
        <v>236</v>
      </c>
      <c r="F1395" s="3">
        <v>213.05730987243854</v>
      </c>
    </row>
    <row r="1396" spans="1:6">
      <c r="A1396">
        <v>28</v>
      </c>
      <c r="B1396">
        <v>-88.896000000000001</v>
      </c>
      <c r="C1396">
        <v>1604</v>
      </c>
      <c r="D1396">
        <v>345000</v>
      </c>
      <c r="E1396">
        <v>215</v>
      </c>
      <c r="F1396" s="3">
        <v>205.72281581261322</v>
      </c>
    </row>
    <row r="1397" spans="1:6">
      <c r="A1397">
        <v>29</v>
      </c>
      <c r="B1397">
        <v>-88.790999999999997</v>
      </c>
      <c r="C1397">
        <v>1604</v>
      </c>
      <c r="D1397">
        <v>345000</v>
      </c>
      <c r="E1397">
        <v>204</v>
      </c>
      <c r="F1397" s="3">
        <v>202.85275947568823</v>
      </c>
    </row>
    <row r="1398" spans="1:6">
      <c r="A1398">
        <v>30</v>
      </c>
      <c r="B1398">
        <v>-88.671999999999997</v>
      </c>
      <c r="C1398">
        <v>1604</v>
      </c>
      <c r="D1398">
        <v>345000</v>
      </c>
      <c r="E1398">
        <v>202</v>
      </c>
      <c r="F1398" s="3">
        <v>202.13754705008319</v>
      </c>
    </row>
    <row r="1399" spans="1:6">
      <c r="A1399">
        <v>31</v>
      </c>
      <c r="B1399">
        <v>-88.56</v>
      </c>
      <c r="C1399">
        <v>1604</v>
      </c>
      <c r="D1399">
        <v>345000</v>
      </c>
      <c r="E1399">
        <v>186</v>
      </c>
      <c r="F1399" s="3">
        <v>202.90923234268089</v>
      </c>
    </row>
    <row r="1400" spans="1:6">
      <c r="A1400">
        <v>32</v>
      </c>
      <c r="B1400">
        <v>-88.451999999999998</v>
      </c>
      <c r="C1400">
        <v>1604</v>
      </c>
      <c r="D1400">
        <v>345000</v>
      </c>
      <c r="E1400">
        <v>202</v>
      </c>
      <c r="F1400" s="3">
        <v>204.36292226335192</v>
      </c>
    </row>
    <row r="1401" spans="1:6">
      <c r="A1401" t="s">
        <v>0</v>
      </c>
    </row>
    <row r="1402" spans="1:6">
      <c r="A1402" t="s">
        <v>0</v>
      </c>
    </row>
    <row r="1403" spans="1:6">
      <c r="A1403" t="s">
        <v>0</v>
      </c>
    </row>
    <row r="1404" spans="1:6">
      <c r="A1404" t="s">
        <v>0</v>
      </c>
    </row>
    <row r="1405" spans="1:6">
      <c r="A1405" t="s">
        <v>113</v>
      </c>
    </row>
    <row r="1406" spans="1:6">
      <c r="A1406" t="s">
        <v>25</v>
      </c>
    </row>
    <row r="1407" spans="1:6">
      <c r="A1407" t="s">
        <v>3</v>
      </c>
    </row>
    <row r="1408" spans="1:6">
      <c r="A1408" t="s">
        <v>4</v>
      </c>
    </row>
    <row r="1409" spans="1:10">
      <c r="A1409" t="s">
        <v>5</v>
      </c>
    </row>
    <row r="1410" spans="1:10">
      <c r="A1410" t="s">
        <v>114</v>
      </c>
    </row>
    <row r="1411" spans="1:10">
      <c r="A1411" t="s">
        <v>7</v>
      </c>
    </row>
    <row r="1412" spans="1:10">
      <c r="A1412" t="s">
        <v>8</v>
      </c>
    </row>
    <row r="1413" spans="1:10">
      <c r="A1413" t="s">
        <v>9</v>
      </c>
    </row>
    <row r="1414" spans="1:10">
      <c r="A1414" t="s">
        <v>10</v>
      </c>
    </row>
    <row r="1415" spans="1:10">
      <c r="A1415" t="s">
        <v>11</v>
      </c>
    </row>
    <row r="1416" spans="1:10">
      <c r="A1416" t="s">
        <v>0</v>
      </c>
    </row>
    <row r="1417" spans="1:10">
      <c r="A1417" t="s">
        <v>0</v>
      </c>
    </row>
    <row r="1418" spans="1:10">
      <c r="A1418" t="s">
        <v>75</v>
      </c>
      <c r="B1418" t="s">
        <v>54</v>
      </c>
      <c r="C1418" t="s">
        <v>57</v>
      </c>
      <c r="D1418" t="s">
        <v>74</v>
      </c>
      <c r="E1418" t="s">
        <v>73</v>
      </c>
      <c r="F1418" t="s">
        <v>116</v>
      </c>
    </row>
    <row r="1419" spans="1:10">
      <c r="A1419">
        <v>1</v>
      </c>
      <c r="B1419">
        <v>-91.947999999999993</v>
      </c>
      <c r="C1419">
        <v>1597</v>
      </c>
      <c r="D1419">
        <v>345000</v>
      </c>
      <c r="E1419">
        <v>133</v>
      </c>
      <c r="F1419" s="3">
        <v>143.66422482810913</v>
      </c>
      <c r="J1419" t="s">
        <v>156</v>
      </c>
    </row>
    <row r="1420" spans="1:10">
      <c r="A1420">
        <v>2</v>
      </c>
      <c r="B1420">
        <v>-91.838999999999999</v>
      </c>
      <c r="C1420">
        <v>1597</v>
      </c>
      <c r="D1420">
        <v>345000</v>
      </c>
      <c r="E1420">
        <v>157</v>
      </c>
      <c r="F1420" s="3">
        <v>145.67152002028681</v>
      </c>
    </row>
    <row r="1421" spans="1:10">
      <c r="A1421">
        <v>3</v>
      </c>
      <c r="B1421">
        <v>-91.724000000000004</v>
      </c>
      <c r="C1421">
        <v>1597</v>
      </c>
      <c r="D1421">
        <v>345000</v>
      </c>
      <c r="E1421">
        <v>144</v>
      </c>
      <c r="F1421" s="3">
        <v>148.04635497938889</v>
      </c>
    </row>
    <row r="1422" spans="1:10">
      <c r="A1422">
        <v>4</v>
      </c>
      <c r="B1422">
        <v>-91.611999999999995</v>
      </c>
      <c r="C1422">
        <v>1597</v>
      </c>
      <c r="D1422">
        <v>345000</v>
      </c>
      <c r="E1422">
        <v>137</v>
      </c>
      <c r="F1422" s="3">
        <v>150.84908054096888</v>
      </c>
    </row>
    <row r="1423" spans="1:10">
      <c r="A1423">
        <v>5</v>
      </c>
      <c r="B1423">
        <v>-91.5</v>
      </c>
      <c r="C1423">
        <v>1597</v>
      </c>
      <c r="D1423">
        <v>345000</v>
      </c>
      <c r="E1423">
        <v>169</v>
      </c>
      <c r="F1423" s="3">
        <v>154.53102131165045</v>
      </c>
    </row>
    <row r="1424" spans="1:10">
      <c r="A1424">
        <v>6</v>
      </c>
      <c r="B1424">
        <v>-91.394000000000005</v>
      </c>
      <c r="C1424">
        <v>1597</v>
      </c>
      <c r="D1424">
        <v>345000</v>
      </c>
      <c r="E1424">
        <v>160</v>
      </c>
      <c r="F1424" s="3">
        <v>159.37528409498464</v>
      </c>
    </row>
    <row r="1425" spans="1:6">
      <c r="A1425">
        <v>7</v>
      </c>
      <c r="B1425">
        <v>-91.281000000000006</v>
      </c>
      <c r="C1425">
        <v>1597</v>
      </c>
      <c r="D1425">
        <v>345000</v>
      </c>
      <c r="E1425">
        <v>179</v>
      </c>
      <c r="F1425" s="3">
        <v>166.83266160660537</v>
      </c>
    </row>
    <row r="1426" spans="1:6">
      <c r="A1426">
        <v>8</v>
      </c>
      <c r="B1426">
        <v>-91.165000000000006</v>
      </c>
      <c r="C1426">
        <v>1597</v>
      </c>
      <c r="D1426">
        <v>345000</v>
      </c>
      <c r="E1426">
        <v>176</v>
      </c>
      <c r="F1426" s="3">
        <v>178.11585455361563</v>
      </c>
    </row>
    <row r="1427" spans="1:6">
      <c r="A1427">
        <v>9</v>
      </c>
      <c r="B1427">
        <v>-91.049000000000007</v>
      </c>
      <c r="C1427">
        <v>1597</v>
      </c>
      <c r="D1427">
        <v>345000</v>
      </c>
      <c r="E1427">
        <v>191</v>
      </c>
      <c r="F1427" s="3">
        <v>194.44093804947275</v>
      </c>
    </row>
    <row r="1428" spans="1:6">
      <c r="A1428">
        <v>10</v>
      </c>
      <c r="B1428">
        <v>-90.933999999999997</v>
      </c>
      <c r="C1428">
        <v>1597</v>
      </c>
      <c r="D1428">
        <v>345000</v>
      </c>
      <c r="E1428">
        <v>222</v>
      </c>
      <c r="F1428" s="3">
        <v>216.84381878763529</v>
      </c>
    </row>
    <row r="1429" spans="1:6">
      <c r="A1429">
        <v>11</v>
      </c>
      <c r="B1429">
        <v>-90.823999999999998</v>
      </c>
      <c r="C1429">
        <v>1597</v>
      </c>
      <c r="D1429">
        <v>345000</v>
      </c>
      <c r="E1429">
        <v>272</v>
      </c>
      <c r="F1429" s="3">
        <v>244.72671357980406</v>
      </c>
    </row>
    <row r="1430" spans="1:6">
      <c r="A1430">
        <v>12</v>
      </c>
      <c r="B1430">
        <v>-90.709000000000003</v>
      </c>
      <c r="C1430">
        <v>1597</v>
      </c>
      <c r="D1430">
        <v>345000</v>
      </c>
      <c r="E1430">
        <v>259</v>
      </c>
      <c r="F1430" s="3">
        <v>280.36277743597833</v>
      </c>
    </row>
    <row r="1431" spans="1:6">
      <c r="A1431">
        <v>13</v>
      </c>
      <c r="B1431">
        <v>-90.594999999999999</v>
      </c>
      <c r="C1431">
        <v>1597</v>
      </c>
      <c r="D1431">
        <v>345000</v>
      </c>
      <c r="E1431">
        <v>298</v>
      </c>
      <c r="F1431" s="3">
        <v>320.63600758439986</v>
      </c>
    </row>
    <row r="1432" spans="1:6">
      <c r="A1432">
        <v>14</v>
      </c>
      <c r="B1432">
        <v>-90.486999999999995</v>
      </c>
      <c r="C1432">
        <v>1597</v>
      </c>
      <c r="D1432">
        <v>345000</v>
      </c>
      <c r="E1432">
        <v>353</v>
      </c>
      <c r="F1432" s="3">
        <v>360.55466297284687</v>
      </c>
    </row>
    <row r="1433" spans="1:6">
      <c r="A1433">
        <v>15</v>
      </c>
      <c r="B1433">
        <v>-90.372</v>
      </c>
      <c r="C1433">
        <v>1597</v>
      </c>
      <c r="D1433">
        <v>345000</v>
      </c>
      <c r="E1433">
        <v>396</v>
      </c>
      <c r="F1433" s="3">
        <v>400.78849273742435</v>
      </c>
    </row>
    <row r="1434" spans="1:6">
      <c r="A1434">
        <v>16</v>
      </c>
      <c r="B1434">
        <v>-90.256</v>
      </c>
      <c r="C1434">
        <v>1597</v>
      </c>
      <c r="D1434">
        <v>345000</v>
      </c>
      <c r="E1434">
        <v>447</v>
      </c>
      <c r="F1434" s="3">
        <v>434.06306625606481</v>
      </c>
    </row>
    <row r="1435" spans="1:6">
      <c r="A1435">
        <v>17</v>
      </c>
      <c r="B1435">
        <v>-90.14</v>
      </c>
      <c r="C1435">
        <v>1597</v>
      </c>
      <c r="D1435">
        <v>345000</v>
      </c>
      <c r="E1435">
        <v>516</v>
      </c>
      <c r="F1435" s="3">
        <v>455.37817474784458</v>
      </c>
    </row>
    <row r="1436" spans="1:6">
      <c r="A1436">
        <v>18</v>
      </c>
      <c r="B1436">
        <v>-90.025000000000006</v>
      </c>
      <c r="C1436">
        <v>1597</v>
      </c>
      <c r="D1436">
        <v>345000</v>
      </c>
      <c r="E1436">
        <v>448</v>
      </c>
      <c r="F1436" s="3">
        <v>461.67731814586239</v>
      </c>
    </row>
    <row r="1437" spans="1:6">
      <c r="A1437">
        <v>19</v>
      </c>
      <c r="B1437">
        <v>-89.918999999999997</v>
      </c>
      <c r="C1437">
        <v>1597</v>
      </c>
      <c r="D1437">
        <v>345000</v>
      </c>
      <c r="E1437">
        <v>452</v>
      </c>
      <c r="F1437" s="3">
        <v>453.74676999286385</v>
      </c>
    </row>
    <row r="1438" spans="1:6">
      <c r="A1438">
        <v>20</v>
      </c>
      <c r="B1438">
        <v>-89.805999999999997</v>
      </c>
      <c r="C1438">
        <v>1597</v>
      </c>
      <c r="D1438">
        <v>345000</v>
      </c>
      <c r="E1438">
        <v>448</v>
      </c>
      <c r="F1438" s="3">
        <v>432.28620077995822</v>
      </c>
    </row>
    <row r="1439" spans="1:6">
      <c r="A1439">
        <v>21</v>
      </c>
      <c r="B1439">
        <v>-89.691000000000003</v>
      </c>
      <c r="C1439">
        <v>1597</v>
      </c>
      <c r="D1439">
        <v>345000</v>
      </c>
      <c r="E1439">
        <v>366</v>
      </c>
      <c r="F1439" s="3">
        <v>400.18129072453161</v>
      </c>
    </row>
    <row r="1440" spans="1:6">
      <c r="A1440">
        <v>22</v>
      </c>
      <c r="B1440">
        <v>-89.576999999999998</v>
      </c>
      <c r="C1440">
        <v>1597</v>
      </c>
      <c r="D1440">
        <v>345000</v>
      </c>
      <c r="E1440">
        <v>343</v>
      </c>
      <c r="F1440" s="3">
        <v>362.81821334202635</v>
      </c>
    </row>
    <row r="1441" spans="1:6">
      <c r="A1441">
        <v>23</v>
      </c>
      <c r="B1441">
        <v>-89.457999999999998</v>
      </c>
      <c r="C1441">
        <v>1597</v>
      </c>
      <c r="D1441">
        <v>345000</v>
      </c>
      <c r="E1441">
        <v>343</v>
      </c>
      <c r="F1441" s="3">
        <v>323.07026257053127</v>
      </c>
    </row>
    <row r="1442" spans="1:6">
      <c r="A1442">
        <v>24</v>
      </c>
      <c r="B1442">
        <v>-89.341999999999999</v>
      </c>
      <c r="C1442">
        <v>1597</v>
      </c>
      <c r="D1442">
        <v>345000</v>
      </c>
      <c r="E1442">
        <v>270</v>
      </c>
      <c r="F1442" s="3">
        <v>287.73465889045207</v>
      </c>
    </row>
    <row r="1443" spans="1:6">
      <c r="A1443">
        <v>25</v>
      </c>
      <c r="B1443">
        <v>-89.234999999999999</v>
      </c>
      <c r="C1443">
        <v>1597</v>
      </c>
      <c r="D1443">
        <v>345000</v>
      </c>
      <c r="E1443">
        <v>272</v>
      </c>
      <c r="F1443" s="3">
        <v>260.418799731364</v>
      </c>
    </row>
    <row r="1444" spans="1:6">
      <c r="A1444">
        <v>26</v>
      </c>
      <c r="B1444">
        <v>-89.13</v>
      </c>
      <c r="C1444">
        <v>1597</v>
      </c>
      <c r="D1444">
        <v>345000</v>
      </c>
      <c r="E1444">
        <v>261</v>
      </c>
      <c r="F1444" s="3">
        <v>239.40511686773127</v>
      </c>
    </row>
    <row r="1445" spans="1:6">
      <c r="A1445">
        <v>27</v>
      </c>
      <c r="B1445">
        <v>-89.016000000000005</v>
      </c>
      <c r="C1445">
        <v>1597</v>
      </c>
      <c r="D1445">
        <v>345000</v>
      </c>
      <c r="E1445">
        <v>237</v>
      </c>
      <c r="F1445" s="3">
        <v>222.96528359143974</v>
      </c>
    </row>
    <row r="1446" spans="1:6">
      <c r="A1446">
        <v>28</v>
      </c>
      <c r="B1446">
        <v>-88.896000000000001</v>
      </c>
      <c r="C1446">
        <v>1597</v>
      </c>
      <c r="D1446">
        <v>345000</v>
      </c>
      <c r="E1446">
        <v>194</v>
      </c>
      <c r="F1446" s="3">
        <v>211.8525738609022</v>
      </c>
    </row>
    <row r="1447" spans="1:6">
      <c r="A1447">
        <v>29</v>
      </c>
      <c r="B1447">
        <v>-88.790999999999997</v>
      </c>
      <c r="C1447">
        <v>1597</v>
      </c>
      <c r="D1447">
        <v>345000</v>
      </c>
      <c r="E1447">
        <v>225</v>
      </c>
      <c r="F1447" s="3">
        <v>206.1961350987124</v>
      </c>
    </row>
    <row r="1448" spans="1:6">
      <c r="A1448">
        <v>30</v>
      </c>
      <c r="B1448">
        <v>-88.671999999999997</v>
      </c>
      <c r="C1448">
        <v>1597</v>
      </c>
      <c r="D1448">
        <v>345000</v>
      </c>
      <c r="E1448">
        <v>215</v>
      </c>
      <c r="F1448" s="3">
        <v>203.04886591164293</v>
      </c>
    </row>
    <row r="1449" spans="1:6">
      <c r="A1449">
        <v>31</v>
      </c>
      <c r="B1449">
        <v>-88.56</v>
      </c>
      <c r="C1449">
        <v>1597</v>
      </c>
      <c r="D1449">
        <v>345000</v>
      </c>
      <c r="E1449">
        <v>193</v>
      </c>
      <c r="F1449" s="3">
        <v>202.1878416778431</v>
      </c>
    </row>
    <row r="1450" spans="1:6">
      <c r="A1450">
        <v>32</v>
      </c>
      <c r="B1450">
        <v>-88.451999999999998</v>
      </c>
      <c r="C1450">
        <v>1597</v>
      </c>
      <c r="D1450">
        <v>345000</v>
      </c>
      <c r="E1450">
        <v>185</v>
      </c>
      <c r="F1450" s="3">
        <v>202.54152013548534</v>
      </c>
    </row>
    <row r="1451" spans="1:6">
      <c r="A1451" t="s">
        <v>0</v>
      </c>
    </row>
    <row r="1452" spans="1:6">
      <c r="A1452" t="s">
        <v>0</v>
      </c>
    </row>
    <row r="1453" spans="1:6">
      <c r="A1453" t="s">
        <v>0</v>
      </c>
    </row>
    <row r="1454" spans="1:6">
      <c r="A1454" t="s">
        <v>0</v>
      </c>
    </row>
    <row r="1455" spans="1:6">
      <c r="A1455" t="s">
        <v>157</v>
      </c>
    </row>
    <row r="1456" spans="1:6">
      <c r="A1456" t="s">
        <v>158</v>
      </c>
    </row>
    <row r="1457" spans="1:10">
      <c r="A1457" t="s">
        <v>3</v>
      </c>
    </row>
    <row r="1458" spans="1:10">
      <c r="A1458" t="s">
        <v>4</v>
      </c>
    </row>
    <row r="1459" spans="1:10">
      <c r="A1459" t="s">
        <v>5</v>
      </c>
    </row>
    <row r="1460" spans="1:10">
      <c r="A1460" t="s">
        <v>19</v>
      </c>
    </row>
    <row r="1461" spans="1:10">
      <c r="A1461" t="s">
        <v>7</v>
      </c>
    </row>
    <row r="1462" spans="1:10">
      <c r="A1462" t="s">
        <v>8</v>
      </c>
    </row>
    <row r="1463" spans="1:10">
      <c r="A1463" t="s">
        <v>9</v>
      </c>
    </row>
    <row r="1464" spans="1:10">
      <c r="A1464" t="s">
        <v>10</v>
      </c>
    </row>
    <row r="1465" spans="1:10">
      <c r="A1465" t="s">
        <v>11</v>
      </c>
    </row>
    <row r="1466" spans="1:10">
      <c r="A1466" t="s">
        <v>0</v>
      </c>
    </row>
    <row r="1467" spans="1:10">
      <c r="A1467" t="s">
        <v>0</v>
      </c>
    </row>
    <row r="1468" spans="1:10">
      <c r="A1468" t="s">
        <v>75</v>
      </c>
      <c r="B1468" t="s">
        <v>54</v>
      </c>
      <c r="C1468" t="s">
        <v>57</v>
      </c>
      <c r="D1468" t="s">
        <v>74</v>
      </c>
      <c r="E1468" t="s">
        <v>73</v>
      </c>
      <c r="F1468" t="s">
        <v>116</v>
      </c>
    </row>
    <row r="1469" spans="1:10">
      <c r="A1469">
        <v>1</v>
      </c>
      <c r="B1469">
        <v>-91.947999999999993</v>
      </c>
      <c r="C1469">
        <v>1010</v>
      </c>
      <c r="D1469">
        <v>220000</v>
      </c>
      <c r="E1469">
        <v>88</v>
      </c>
      <c r="F1469" s="3">
        <v>94.725445811683628</v>
      </c>
      <c r="J1469" t="s">
        <v>160</v>
      </c>
    </row>
    <row r="1470" spans="1:10">
      <c r="A1470">
        <v>2</v>
      </c>
      <c r="B1470">
        <v>-91.838999999999999</v>
      </c>
      <c r="C1470">
        <v>1010</v>
      </c>
      <c r="D1470">
        <v>220000</v>
      </c>
      <c r="E1470">
        <v>91</v>
      </c>
      <c r="F1470" s="3">
        <v>95.607893782931541</v>
      </c>
    </row>
    <row r="1471" spans="1:10">
      <c r="A1471">
        <v>3</v>
      </c>
      <c r="B1471">
        <v>-91.724000000000004</v>
      </c>
      <c r="C1471">
        <v>1010</v>
      </c>
      <c r="D1471">
        <v>220000</v>
      </c>
      <c r="E1471">
        <v>91</v>
      </c>
      <c r="F1471" s="3">
        <v>96.710740276520184</v>
      </c>
    </row>
    <row r="1472" spans="1:10">
      <c r="A1472">
        <v>4</v>
      </c>
      <c r="B1472">
        <v>-91.611999999999995</v>
      </c>
      <c r="C1472">
        <v>1010</v>
      </c>
      <c r="D1472">
        <v>220000</v>
      </c>
      <c r="E1472">
        <v>99</v>
      </c>
      <c r="F1472" s="3">
        <v>98.128154232844082</v>
      </c>
    </row>
    <row r="1473" spans="1:6">
      <c r="A1473">
        <v>5</v>
      </c>
      <c r="B1473">
        <v>-91.5</v>
      </c>
      <c r="C1473">
        <v>1010</v>
      </c>
      <c r="D1473">
        <v>220000</v>
      </c>
      <c r="E1473">
        <v>88</v>
      </c>
      <c r="F1473" s="3">
        <v>100.18816130424747</v>
      </c>
    </row>
    <row r="1474" spans="1:6">
      <c r="A1474">
        <v>6</v>
      </c>
      <c r="B1474">
        <v>-91.394000000000005</v>
      </c>
      <c r="C1474">
        <v>1010</v>
      </c>
      <c r="D1474">
        <v>220000</v>
      </c>
      <c r="E1474">
        <v>124</v>
      </c>
      <c r="F1474" s="3">
        <v>103.16682235132062</v>
      </c>
    </row>
    <row r="1475" spans="1:6">
      <c r="A1475">
        <v>7</v>
      </c>
      <c r="B1475">
        <v>-91.281000000000006</v>
      </c>
      <c r="C1475">
        <v>1010</v>
      </c>
      <c r="D1475">
        <v>220000</v>
      </c>
      <c r="E1475">
        <v>125</v>
      </c>
      <c r="F1475" s="3">
        <v>108.12930900378325</v>
      </c>
    </row>
    <row r="1476" spans="1:6">
      <c r="A1476">
        <v>8</v>
      </c>
      <c r="B1476">
        <v>-91.165000000000006</v>
      </c>
      <c r="C1476">
        <v>1010</v>
      </c>
      <c r="D1476">
        <v>220000</v>
      </c>
      <c r="E1476">
        <v>128</v>
      </c>
      <c r="F1476" s="3">
        <v>116.11652375160612</v>
      </c>
    </row>
    <row r="1477" spans="1:6">
      <c r="A1477">
        <v>9</v>
      </c>
      <c r="B1477">
        <v>-91.049000000000007</v>
      </c>
      <c r="C1477">
        <v>1010</v>
      </c>
      <c r="D1477">
        <v>220000</v>
      </c>
      <c r="E1477">
        <v>136</v>
      </c>
      <c r="F1477" s="3">
        <v>128.18830957948413</v>
      </c>
    </row>
    <row r="1478" spans="1:6">
      <c r="A1478">
        <v>10</v>
      </c>
      <c r="B1478">
        <v>-90.933999999999997</v>
      </c>
      <c r="C1478">
        <v>1010</v>
      </c>
      <c r="D1478">
        <v>220000</v>
      </c>
      <c r="E1478">
        <v>160</v>
      </c>
      <c r="F1478" s="3">
        <v>145.22563693010119</v>
      </c>
    </row>
    <row r="1479" spans="1:6">
      <c r="A1479">
        <v>11</v>
      </c>
      <c r="B1479">
        <v>-90.823999999999998</v>
      </c>
      <c r="C1479">
        <v>1010</v>
      </c>
      <c r="D1479">
        <v>220000</v>
      </c>
      <c r="E1479">
        <v>141</v>
      </c>
      <c r="F1479" s="3">
        <v>166.74965949243543</v>
      </c>
    </row>
    <row r="1480" spans="1:6">
      <c r="A1480">
        <v>12</v>
      </c>
      <c r="B1480">
        <v>-90.709000000000003</v>
      </c>
      <c r="C1480">
        <v>1010</v>
      </c>
      <c r="D1480">
        <v>220000</v>
      </c>
      <c r="E1480">
        <v>190</v>
      </c>
      <c r="F1480" s="3">
        <v>194.35891632250426</v>
      </c>
    </row>
    <row r="1481" spans="1:6">
      <c r="A1481">
        <v>13</v>
      </c>
      <c r="B1481">
        <v>-90.594999999999999</v>
      </c>
      <c r="C1481">
        <v>1010</v>
      </c>
      <c r="D1481">
        <v>220000</v>
      </c>
      <c r="E1481">
        <v>225</v>
      </c>
      <c r="F1481" s="3">
        <v>225.30418468158319</v>
      </c>
    </row>
    <row r="1482" spans="1:6">
      <c r="A1482">
        <v>14</v>
      </c>
      <c r="B1482">
        <v>-90.486999999999995</v>
      </c>
      <c r="C1482">
        <v>1010</v>
      </c>
      <c r="D1482">
        <v>220000</v>
      </c>
      <c r="E1482">
        <v>255</v>
      </c>
      <c r="F1482" s="3">
        <v>255.31240054634023</v>
      </c>
    </row>
    <row r="1483" spans="1:6">
      <c r="A1483">
        <v>15</v>
      </c>
      <c r="B1483">
        <v>-90.372</v>
      </c>
      <c r="C1483">
        <v>1010</v>
      </c>
      <c r="D1483">
        <v>220000</v>
      </c>
      <c r="E1483">
        <v>300</v>
      </c>
      <c r="F1483" s="3">
        <v>284.29647793663901</v>
      </c>
    </row>
    <row r="1484" spans="1:6">
      <c r="A1484">
        <v>16</v>
      </c>
      <c r="B1484">
        <v>-90.256</v>
      </c>
      <c r="C1484">
        <v>1010</v>
      </c>
      <c r="D1484">
        <v>220000</v>
      </c>
      <c r="E1484">
        <v>292</v>
      </c>
      <c r="F1484" s="3">
        <v>306.28188007366373</v>
      </c>
    </row>
    <row r="1485" spans="1:6">
      <c r="A1485">
        <v>17</v>
      </c>
      <c r="B1485">
        <v>-90.14</v>
      </c>
      <c r="C1485">
        <v>1010</v>
      </c>
      <c r="D1485">
        <v>220000</v>
      </c>
      <c r="E1485">
        <v>327</v>
      </c>
      <c r="F1485" s="3">
        <v>317.46437990991785</v>
      </c>
    </row>
    <row r="1486" spans="1:6">
      <c r="A1486">
        <v>18</v>
      </c>
      <c r="B1486">
        <v>-90.025000000000006</v>
      </c>
      <c r="C1486">
        <v>1010</v>
      </c>
      <c r="D1486">
        <v>220000</v>
      </c>
      <c r="E1486">
        <v>301</v>
      </c>
      <c r="F1486" s="3">
        <v>316.08218461759532</v>
      </c>
    </row>
    <row r="1487" spans="1:6">
      <c r="A1487">
        <v>19</v>
      </c>
      <c r="B1487">
        <v>-89.918999999999997</v>
      </c>
      <c r="C1487">
        <v>1010</v>
      </c>
      <c r="D1487">
        <v>220000</v>
      </c>
      <c r="E1487">
        <v>334</v>
      </c>
      <c r="F1487" s="3">
        <v>304.10316971439141</v>
      </c>
    </row>
    <row r="1488" spans="1:6">
      <c r="A1488">
        <v>20</v>
      </c>
      <c r="B1488">
        <v>-89.805999999999997</v>
      </c>
      <c r="C1488">
        <v>1010</v>
      </c>
      <c r="D1488">
        <v>220000</v>
      </c>
      <c r="E1488">
        <v>257</v>
      </c>
      <c r="F1488" s="3">
        <v>282.15951873352105</v>
      </c>
    </row>
    <row r="1489" spans="1:6">
      <c r="A1489">
        <v>21</v>
      </c>
      <c r="B1489">
        <v>-89.691000000000003</v>
      </c>
      <c r="C1489">
        <v>1010</v>
      </c>
      <c r="D1489">
        <v>220000</v>
      </c>
      <c r="E1489">
        <v>271</v>
      </c>
      <c r="F1489" s="3">
        <v>253.69938401841532</v>
      </c>
    </row>
    <row r="1490" spans="1:6">
      <c r="A1490">
        <v>22</v>
      </c>
      <c r="B1490">
        <v>-89.576999999999998</v>
      </c>
      <c r="C1490">
        <v>1010</v>
      </c>
      <c r="D1490">
        <v>220000</v>
      </c>
      <c r="E1490">
        <v>239</v>
      </c>
      <c r="F1490" s="3">
        <v>223.48307677628571</v>
      </c>
    </row>
    <row r="1491" spans="1:6">
      <c r="A1491">
        <v>23</v>
      </c>
      <c r="B1491">
        <v>-89.457999999999998</v>
      </c>
      <c r="C1491">
        <v>1010</v>
      </c>
      <c r="D1491">
        <v>220000</v>
      </c>
      <c r="E1491">
        <v>192</v>
      </c>
      <c r="F1491" s="3">
        <v>193.72340158187308</v>
      </c>
    </row>
    <row r="1492" spans="1:6">
      <c r="A1492">
        <v>24</v>
      </c>
      <c r="B1492">
        <v>-89.341999999999999</v>
      </c>
      <c r="C1492">
        <v>1010</v>
      </c>
      <c r="D1492">
        <v>220000</v>
      </c>
      <c r="E1492">
        <v>155</v>
      </c>
      <c r="F1492" s="3">
        <v>169.11961334312073</v>
      </c>
    </row>
    <row r="1493" spans="1:6">
      <c r="A1493">
        <v>25</v>
      </c>
      <c r="B1493">
        <v>-89.234999999999999</v>
      </c>
      <c r="C1493">
        <v>1010</v>
      </c>
      <c r="D1493">
        <v>220000</v>
      </c>
      <c r="E1493">
        <v>156</v>
      </c>
      <c r="F1493" s="3">
        <v>151.35602669132135</v>
      </c>
    </row>
    <row r="1494" spans="1:6">
      <c r="A1494">
        <v>26</v>
      </c>
      <c r="B1494">
        <v>-89.13</v>
      </c>
      <c r="C1494">
        <v>1010</v>
      </c>
      <c r="D1494">
        <v>220000</v>
      </c>
      <c r="E1494">
        <v>124</v>
      </c>
      <c r="F1494" s="3">
        <v>138.56249626669774</v>
      </c>
    </row>
    <row r="1495" spans="1:6">
      <c r="A1495">
        <v>27</v>
      </c>
      <c r="B1495">
        <v>-89.016000000000005</v>
      </c>
      <c r="C1495">
        <v>1010</v>
      </c>
      <c r="D1495">
        <v>220000</v>
      </c>
      <c r="E1495">
        <v>133</v>
      </c>
      <c r="F1495" s="3">
        <v>129.22829324549426</v>
      </c>
    </row>
    <row r="1496" spans="1:6">
      <c r="A1496">
        <v>28</v>
      </c>
      <c r="B1496">
        <v>-88.896000000000001</v>
      </c>
      <c r="C1496">
        <v>1010</v>
      </c>
      <c r="D1496">
        <v>220000</v>
      </c>
      <c r="E1496">
        <v>129</v>
      </c>
      <c r="F1496" s="3">
        <v>123.3938728570096</v>
      </c>
    </row>
    <row r="1497" spans="1:6">
      <c r="A1497">
        <v>29</v>
      </c>
      <c r="B1497">
        <v>-88.790999999999997</v>
      </c>
      <c r="C1497">
        <v>1010</v>
      </c>
      <c r="D1497">
        <v>220000</v>
      </c>
      <c r="E1497">
        <v>121</v>
      </c>
      <c r="F1497" s="3">
        <v>120.6632145193782</v>
      </c>
    </row>
    <row r="1498" spans="1:6">
      <c r="A1498">
        <v>30</v>
      </c>
      <c r="B1498">
        <v>-88.671999999999997</v>
      </c>
      <c r="C1498">
        <v>1010</v>
      </c>
      <c r="D1498">
        <v>220000</v>
      </c>
      <c r="E1498">
        <v>124</v>
      </c>
      <c r="F1498" s="3">
        <v>119.29382304515423</v>
      </c>
    </row>
    <row r="1499" spans="1:6">
      <c r="A1499">
        <v>31</v>
      </c>
      <c r="B1499">
        <v>-88.56</v>
      </c>
      <c r="C1499">
        <v>1010</v>
      </c>
      <c r="D1499">
        <v>220000</v>
      </c>
      <c r="E1499">
        <v>106</v>
      </c>
      <c r="F1499" s="3">
        <v>119.01266736015762</v>
      </c>
    </row>
    <row r="1500" spans="1:6">
      <c r="A1500">
        <v>32</v>
      </c>
      <c r="B1500">
        <v>-88.451999999999998</v>
      </c>
      <c r="C1500">
        <v>1010</v>
      </c>
      <c r="D1500">
        <v>220000</v>
      </c>
      <c r="E1500">
        <v>129</v>
      </c>
      <c r="F1500" s="3">
        <v>119.25417680712677</v>
      </c>
    </row>
    <row r="1501" spans="1:6">
      <c r="A1501" t="s">
        <v>0</v>
      </c>
    </row>
    <row r="1502" spans="1:6">
      <c r="A1502" t="s">
        <v>0</v>
      </c>
    </row>
    <row r="1503" spans="1:6">
      <c r="A1503" t="s">
        <v>0</v>
      </c>
    </row>
    <row r="1504" spans="1:6">
      <c r="A1504" t="s">
        <v>0</v>
      </c>
    </row>
    <row r="1505" spans="1:10">
      <c r="A1505" t="s">
        <v>159</v>
      </c>
    </row>
    <row r="1506" spans="1:10">
      <c r="A1506" t="s">
        <v>158</v>
      </c>
    </row>
    <row r="1507" spans="1:10">
      <c r="A1507" t="s">
        <v>3</v>
      </c>
    </row>
    <row r="1508" spans="1:10">
      <c r="A1508" t="s">
        <v>4</v>
      </c>
    </row>
    <row r="1509" spans="1:10">
      <c r="A1509" t="s">
        <v>5</v>
      </c>
    </row>
    <row r="1510" spans="1:10">
      <c r="A1510" t="s">
        <v>23</v>
      </c>
    </row>
    <row r="1511" spans="1:10">
      <c r="A1511" t="s">
        <v>7</v>
      </c>
    </row>
    <row r="1512" spans="1:10">
      <c r="A1512" t="s">
        <v>8</v>
      </c>
    </row>
    <row r="1513" spans="1:10">
      <c r="A1513" t="s">
        <v>9</v>
      </c>
    </row>
    <row r="1514" spans="1:10">
      <c r="A1514" t="s">
        <v>10</v>
      </c>
    </row>
    <row r="1515" spans="1:10">
      <c r="A1515" t="s">
        <v>11</v>
      </c>
    </row>
    <row r="1516" spans="1:10">
      <c r="A1516" t="s">
        <v>0</v>
      </c>
    </row>
    <row r="1517" spans="1:10">
      <c r="A1517" t="s">
        <v>0</v>
      </c>
    </row>
    <row r="1518" spans="1:10">
      <c r="A1518" t="s">
        <v>75</v>
      </c>
      <c r="B1518" t="s">
        <v>54</v>
      </c>
      <c r="C1518" t="s">
        <v>57</v>
      </c>
      <c r="D1518" t="s">
        <v>74</v>
      </c>
      <c r="E1518" t="s">
        <v>73</v>
      </c>
      <c r="F1518" t="s">
        <v>116</v>
      </c>
    </row>
    <row r="1519" spans="1:10">
      <c r="A1519">
        <v>1</v>
      </c>
      <c r="B1519">
        <v>-91.947999999999993</v>
      </c>
      <c r="C1519">
        <v>1010</v>
      </c>
      <c r="D1519">
        <v>220000</v>
      </c>
      <c r="E1519">
        <v>76</v>
      </c>
      <c r="F1519" s="3">
        <v>87.683916839518687</v>
      </c>
      <c r="J1519" t="s">
        <v>161</v>
      </c>
    </row>
    <row r="1520" spans="1:10">
      <c r="A1520">
        <v>2</v>
      </c>
      <c r="B1520">
        <v>-91.838999999999999</v>
      </c>
      <c r="C1520">
        <v>1010</v>
      </c>
      <c r="D1520">
        <v>220000</v>
      </c>
      <c r="E1520">
        <v>86</v>
      </c>
      <c r="F1520" s="3">
        <v>88.592456373770816</v>
      </c>
    </row>
    <row r="1521" spans="1:6">
      <c r="A1521">
        <v>3</v>
      </c>
      <c r="B1521">
        <v>-91.724000000000004</v>
      </c>
      <c r="C1521">
        <v>1010</v>
      </c>
      <c r="D1521">
        <v>220000</v>
      </c>
      <c r="E1521">
        <v>79</v>
      </c>
      <c r="F1521" s="3">
        <v>89.807931191714218</v>
      </c>
    </row>
    <row r="1522" spans="1:6">
      <c r="A1522">
        <v>4</v>
      </c>
      <c r="B1522">
        <v>-91.611999999999995</v>
      </c>
      <c r="C1522">
        <v>1010</v>
      </c>
      <c r="D1522">
        <v>220000</v>
      </c>
      <c r="E1522">
        <v>90</v>
      </c>
      <c r="F1522" s="3">
        <v>91.455330643602494</v>
      </c>
    </row>
    <row r="1523" spans="1:6">
      <c r="A1523">
        <v>5</v>
      </c>
      <c r="B1523">
        <v>-91.5</v>
      </c>
      <c r="C1523">
        <v>1010</v>
      </c>
      <c r="D1523">
        <v>220000</v>
      </c>
      <c r="E1523">
        <v>112</v>
      </c>
      <c r="F1523" s="3">
        <v>93.889931066822513</v>
      </c>
    </row>
    <row r="1524" spans="1:6">
      <c r="A1524">
        <v>6</v>
      </c>
      <c r="B1524">
        <v>-91.394000000000005</v>
      </c>
      <c r="C1524">
        <v>1010</v>
      </c>
      <c r="D1524">
        <v>220000</v>
      </c>
      <c r="E1524">
        <v>99</v>
      </c>
      <c r="F1524" s="3">
        <v>97.345934208537599</v>
      </c>
    </row>
    <row r="1525" spans="1:6">
      <c r="A1525">
        <v>7</v>
      </c>
      <c r="B1525">
        <v>-91.281000000000006</v>
      </c>
      <c r="C1525">
        <v>1010</v>
      </c>
      <c r="D1525">
        <v>220000</v>
      </c>
      <c r="E1525">
        <v>122</v>
      </c>
      <c r="F1525" s="3">
        <v>102.86377228328669</v>
      </c>
    </row>
    <row r="1526" spans="1:6">
      <c r="A1526">
        <v>8</v>
      </c>
      <c r="B1526">
        <v>-91.165000000000006</v>
      </c>
      <c r="C1526">
        <v>1010</v>
      </c>
      <c r="D1526">
        <v>220000</v>
      </c>
      <c r="E1526">
        <v>117</v>
      </c>
      <c r="F1526" s="3">
        <v>111.25376664068925</v>
      </c>
    </row>
    <row r="1527" spans="1:6">
      <c r="A1527">
        <v>9</v>
      </c>
      <c r="B1527">
        <v>-91.049000000000007</v>
      </c>
      <c r="C1527">
        <v>1010</v>
      </c>
      <c r="D1527">
        <v>220000</v>
      </c>
      <c r="E1527">
        <v>137</v>
      </c>
      <c r="F1527" s="3">
        <v>123.17623247049414</v>
      </c>
    </row>
    <row r="1528" spans="1:6">
      <c r="A1528">
        <v>10</v>
      </c>
      <c r="B1528">
        <v>-90.933999999999997</v>
      </c>
      <c r="C1528">
        <v>1010</v>
      </c>
      <c r="D1528">
        <v>220000</v>
      </c>
      <c r="E1528">
        <v>142</v>
      </c>
      <c r="F1528" s="3">
        <v>139.01272644705412</v>
      </c>
    </row>
    <row r="1529" spans="1:6">
      <c r="A1529">
        <v>11</v>
      </c>
      <c r="B1529">
        <v>-90.823999999999998</v>
      </c>
      <c r="C1529">
        <v>1010</v>
      </c>
      <c r="D1529">
        <v>220000</v>
      </c>
      <c r="E1529">
        <v>158</v>
      </c>
      <c r="F1529" s="3">
        <v>157.92632125463203</v>
      </c>
    </row>
    <row r="1530" spans="1:6">
      <c r="A1530">
        <v>12</v>
      </c>
      <c r="B1530">
        <v>-90.709000000000003</v>
      </c>
      <c r="C1530">
        <v>1010</v>
      </c>
      <c r="D1530">
        <v>220000</v>
      </c>
      <c r="E1530">
        <v>160</v>
      </c>
      <c r="F1530" s="3">
        <v>180.93827204735427</v>
      </c>
    </row>
    <row r="1531" spans="1:6">
      <c r="A1531">
        <v>13</v>
      </c>
      <c r="B1531">
        <v>-90.594999999999999</v>
      </c>
      <c r="C1531">
        <v>1010</v>
      </c>
      <c r="D1531">
        <v>220000</v>
      </c>
      <c r="E1531">
        <v>199</v>
      </c>
      <c r="F1531" s="3">
        <v>205.46405399140411</v>
      </c>
    </row>
    <row r="1532" spans="1:6">
      <c r="A1532">
        <v>14</v>
      </c>
      <c r="B1532">
        <v>-90.486999999999995</v>
      </c>
      <c r="C1532">
        <v>1010</v>
      </c>
      <c r="D1532">
        <v>220000</v>
      </c>
      <c r="E1532">
        <v>229</v>
      </c>
      <c r="F1532" s="3">
        <v>228.15686212528942</v>
      </c>
    </row>
    <row r="1533" spans="1:6">
      <c r="A1533">
        <v>15</v>
      </c>
      <c r="B1533">
        <v>-90.372</v>
      </c>
      <c r="C1533">
        <v>1010</v>
      </c>
      <c r="D1533">
        <v>220000</v>
      </c>
      <c r="E1533">
        <v>233</v>
      </c>
      <c r="F1533" s="3">
        <v>249.03107989263742</v>
      </c>
    </row>
    <row r="1534" spans="1:6">
      <c r="A1534">
        <v>16</v>
      </c>
      <c r="B1534">
        <v>-90.256</v>
      </c>
      <c r="C1534">
        <v>1010</v>
      </c>
      <c r="D1534">
        <v>220000</v>
      </c>
      <c r="E1534">
        <v>274</v>
      </c>
      <c r="F1534" s="3">
        <v>263.86910048969304</v>
      </c>
    </row>
    <row r="1535" spans="1:6">
      <c r="A1535">
        <v>17</v>
      </c>
      <c r="B1535">
        <v>-90.14</v>
      </c>
      <c r="C1535">
        <v>1010</v>
      </c>
      <c r="D1535">
        <v>220000</v>
      </c>
      <c r="E1535">
        <v>281</v>
      </c>
      <c r="F1535" s="3">
        <v>270.30728043809285</v>
      </c>
    </row>
    <row r="1536" spans="1:6">
      <c r="A1536">
        <v>18</v>
      </c>
      <c r="B1536">
        <v>-90.025000000000006</v>
      </c>
      <c r="C1536">
        <v>1010</v>
      </c>
      <c r="D1536">
        <v>220000</v>
      </c>
      <c r="E1536">
        <v>273</v>
      </c>
      <c r="F1536" s="3">
        <v>267.49679627189312</v>
      </c>
    </row>
    <row r="1537" spans="1:6">
      <c r="A1537">
        <v>19</v>
      </c>
      <c r="B1537">
        <v>-89.918999999999997</v>
      </c>
      <c r="C1537">
        <v>1010</v>
      </c>
      <c r="D1537">
        <v>220000</v>
      </c>
      <c r="E1537">
        <v>267</v>
      </c>
      <c r="F1537" s="3">
        <v>257.25389058454994</v>
      </c>
    </row>
    <row r="1538" spans="1:6">
      <c r="A1538">
        <v>20</v>
      </c>
      <c r="B1538">
        <v>-89.805999999999997</v>
      </c>
      <c r="C1538">
        <v>1010</v>
      </c>
      <c r="D1538">
        <v>220000</v>
      </c>
      <c r="E1538">
        <v>248</v>
      </c>
      <c r="F1538" s="3">
        <v>239.88756743086577</v>
      </c>
    </row>
    <row r="1539" spans="1:6">
      <c r="A1539">
        <v>21</v>
      </c>
      <c r="B1539">
        <v>-89.691000000000003</v>
      </c>
      <c r="C1539">
        <v>1010</v>
      </c>
      <c r="D1539">
        <v>220000</v>
      </c>
      <c r="E1539">
        <v>225</v>
      </c>
      <c r="F1539" s="3">
        <v>217.92819478286873</v>
      </c>
    </row>
    <row r="1540" spans="1:6">
      <c r="A1540">
        <v>22</v>
      </c>
      <c r="B1540">
        <v>-89.576999999999998</v>
      </c>
      <c r="C1540">
        <v>1010</v>
      </c>
      <c r="D1540">
        <v>220000</v>
      </c>
      <c r="E1540">
        <v>177</v>
      </c>
      <c r="F1540" s="3">
        <v>194.73249977107369</v>
      </c>
    </row>
    <row r="1541" spans="1:6">
      <c r="A1541">
        <v>23</v>
      </c>
      <c r="B1541">
        <v>-89.457999999999998</v>
      </c>
      <c r="C1541">
        <v>1010</v>
      </c>
      <c r="D1541">
        <v>220000</v>
      </c>
      <c r="E1541">
        <v>179</v>
      </c>
      <c r="F1541" s="3">
        <v>171.72303040874618</v>
      </c>
    </row>
    <row r="1542" spans="1:6">
      <c r="A1542">
        <v>24</v>
      </c>
      <c r="B1542">
        <v>-89.341999999999999</v>
      </c>
      <c r="C1542">
        <v>1010</v>
      </c>
      <c r="D1542">
        <v>220000</v>
      </c>
      <c r="E1542">
        <v>131</v>
      </c>
      <c r="F1542" s="3">
        <v>152.3793060373545</v>
      </c>
    </row>
    <row r="1543" spans="1:6">
      <c r="A1543">
        <v>25</v>
      </c>
      <c r="B1543">
        <v>-89.234999999999999</v>
      </c>
      <c r="C1543">
        <v>1010</v>
      </c>
      <c r="D1543">
        <v>220000</v>
      </c>
      <c r="E1543">
        <v>133</v>
      </c>
      <c r="F1543" s="3">
        <v>138.07938071404641</v>
      </c>
    </row>
    <row r="1544" spans="1:6">
      <c r="A1544">
        <v>26</v>
      </c>
      <c r="B1544">
        <v>-89.13</v>
      </c>
      <c r="C1544">
        <v>1010</v>
      </c>
      <c r="D1544">
        <v>220000</v>
      </c>
      <c r="E1544">
        <v>136</v>
      </c>
      <c r="F1544" s="3">
        <v>127.47585967055953</v>
      </c>
    </row>
    <row r="1545" spans="1:6">
      <c r="A1545">
        <v>27</v>
      </c>
      <c r="B1545">
        <v>-89.016000000000005</v>
      </c>
      <c r="C1545">
        <v>1010</v>
      </c>
      <c r="D1545">
        <v>220000</v>
      </c>
      <c r="E1545">
        <v>132</v>
      </c>
      <c r="F1545" s="3">
        <v>119.44740248077187</v>
      </c>
    </row>
    <row r="1546" spans="1:6">
      <c r="A1546">
        <v>28</v>
      </c>
      <c r="B1546">
        <v>-88.896000000000001</v>
      </c>
      <c r="C1546">
        <v>1010</v>
      </c>
      <c r="D1546">
        <v>220000</v>
      </c>
      <c r="E1546">
        <v>116</v>
      </c>
      <c r="F1546" s="3">
        <v>114.1750937113996</v>
      </c>
    </row>
    <row r="1547" spans="1:6">
      <c r="A1547">
        <v>29</v>
      </c>
      <c r="B1547">
        <v>-88.790999999999997</v>
      </c>
      <c r="C1547">
        <v>1010</v>
      </c>
      <c r="D1547">
        <v>220000</v>
      </c>
      <c r="E1547">
        <v>121</v>
      </c>
      <c r="F1547" s="3">
        <v>111.54392695720637</v>
      </c>
    </row>
    <row r="1548" spans="1:6">
      <c r="A1548">
        <v>30</v>
      </c>
      <c r="B1548">
        <v>-88.671999999999997</v>
      </c>
      <c r="C1548">
        <v>1010</v>
      </c>
      <c r="D1548">
        <v>220000</v>
      </c>
      <c r="E1548">
        <v>124</v>
      </c>
      <c r="F1548" s="3">
        <v>110.0817281897673</v>
      </c>
    </row>
    <row r="1549" spans="1:6">
      <c r="A1549">
        <v>31</v>
      </c>
      <c r="B1549">
        <v>-88.56</v>
      </c>
      <c r="C1549">
        <v>1010</v>
      </c>
      <c r="D1549">
        <v>220000</v>
      </c>
      <c r="E1549">
        <v>94</v>
      </c>
      <c r="F1549" s="3">
        <v>109.64630809166503</v>
      </c>
    </row>
    <row r="1550" spans="1:6">
      <c r="A1550">
        <v>32</v>
      </c>
      <c r="B1550">
        <v>-88.451999999999998</v>
      </c>
      <c r="C1550">
        <v>1010</v>
      </c>
      <c r="D1550">
        <v>220000</v>
      </c>
      <c r="E1550">
        <v>102</v>
      </c>
      <c r="F1550" s="3">
        <v>109.73741906360172</v>
      </c>
    </row>
    <row r="1551" spans="1:6">
      <c r="A1551" t="s">
        <v>0</v>
      </c>
    </row>
    <row r="1552" spans="1:6">
      <c r="A1552" t="s">
        <v>0</v>
      </c>
    </row>
    <row r="1553" spans="1:6">
      <c r="A1553" t="s">
        <v>0</v>
      </c>
    </row>
    <row r="1554" spans="1:6">
      <c r="A1554" t="s">
        <v>0</v>
      </c>
    </row>
    <row r="1555" spans="1:6">
      <c r="A1555" t="s">
        <v>162</v>
      </c>
    </row>
    <row r="1556" spans="1:6">
      <c r="A1556" t="s">
        <v>158</v>
      </c>
    </row>
    <row r="1557" spans="1:6">
      <c r="A1557" t="s">
        <v>3</v>
      </c>
    </row>
    <row r="1558" spans="1:6">
      <c r="A1558" t="s">
        <v>4</v>
      </c>
    </row>
    <row r="1559" spans="1:6">
      <c r="A1559" t="s">
        <v>5</v>
      </c>
    </row>
    <row r="1560" spans="1:6">
      <c r="A1560" t="s">
        <v>28</v>
      </c>
    </row>
    <row r="1561" spans="1:6">
      <c r="A1561" t="s">
        <v>7</v>
      </c>
    </row>
    <row r="1562" spans="1:6">
      <c r="A1562" t="s">
        <v>8</v>
      </c>
    </row>
    <row r="1563" spans="1:6">
      <c r="A1563" t="s">
        <v>9</v>
      </c>
    </row>
    <row r="1564" spans="1:6">
      <c r="A1564" t="s">
        <v>10</v>
      </c>
    </row>
    <row r="1565" spans="1:6">
      <c r="A1565" t="s">
        <v>11</v>
      </c>
    </row>
    <row r="1566" spans="1:6">
      <c r="A1566" t="s">
        <v>0</v>
      </c>
    </row>
    <row r="1567" spans="1:6">
      <c r="A1567" t="s">
        <v>0</v>
      </c>
    </row>
    <row r="1568" spans="1:6">
      <c r="A1568" t="s">
        <v>75</v>
      </c>
      <c r="B1568" t="s">
        <v>54</v>
      </c>
      <c r="C1568" t="s">
        <v>57</v>
      </c>
      <c r="D1568" t="s">
        <v>74</v>
      </c>
      <c r="E1568" t="s">
        <v>73</v>
      </c>
      <c r="F1568" t="s">
        <v>116</v>
      </c>
    </row>
    <row r="1569" spans="1:10">
      <c r="A1569">
        <v>1</v>
      </c>
      <c r="B1569">
        <v>-91.947999999999993</v>
      </c>
      <c r="C1569">
        <v>1013</v>
      </c>
      <c r="D1569">
        <v>220000</v>
      </c>
      <c r="E1569">
        <v>88</v>
      </c>
      <c r="F1569" s="3">
        <v>93.521750809202317</v>
      </c>
      <c r="J1569" t="s">
        <v>165</v>
      </c>
    </row>
    <row r="1570" spans="1:10">
      <c r="A1570">
        <v>2</v>
      </c>
      <c r="B1570">
        <v>-91.838999999999999</v>
      </c>
      <c r="C1570">
        <v>1013</v>
      </c>
      <c r="D1570">
        <v>220000</v>
      </c>
      <c r="E1570">
        <v>94</v>
      </c>
      <c r="F1570" s="3">
        <v>94.5562857183142</v>
      </c>
    </row>
    <row r="1571" spans="1:10">
      <c r="A1571">
        <v>3</v>
      </c>
      <c r="B1571">
        <v>-91.724000000000004</v>
      </c>
      <c r="C1571">
        <v>1013</v>
      </c>
      <c r="D1571">
        <v>220000</v>
      </c>
      <c r="E1571">
        <v>82</v>
      </c>
      <c r="F1571" s="3">
        <v>95.73264099957683</v>
      </c>
    </row>
    <row r="1572" spans="1:10">
      <c r="A1572">
        <v>4</v>
      </c>
      <c r="B1572">
        <v>-91.611999999999995</v>
      </c>
      <c r="C1572">
        <v>1013</v>
      </c>
      <c r="D1572">
        <v>220000</v>
      </c>
      <c r="E1572">
        <v>104</v>
      </c>
      <c r="F1572" s="3">
        <v>97.072542974147694</v>
      </c>
    </row>
    <row r="1573" spans="1:10">
      <c r="A1573">
        <v>5</v>
      </c>
      <c r="B1573">
        <v>-91.5</v>
      </c>
      <c r="C1573">
        <v>1013</v>
      </c>
      <c r="D1573">
        <v>220000</v>
      </c>
      <c r="E1573">
        <v>105</v>
      </c>
      <c r="F1573" s="3">
        <v>98.826110049571383</v>
      </c>
    </row>
    <row r="1574" spans="1:10">
      <c r="A1574">
        <v>6</v>
      </c>
      <c r="B1574">
        <v>-91.394000000000005</v>
      </c>
      <c r="C1574">
        <v>1013</v>
      </c>
      <c r="D1574">
        <v>220000</v>
      </c>
      <c r="E1574">
        <v>104</v>
      </c>
      <c r="F1574" s="3">
        <v>101.23195522196824</v>
      </c>
    </row>
    <row r="1575" spans="1:10">
      <c r="A1575">
        <v>7</v>
      </c>
      <c r="B1575">
        <v>-91.281000000000006</v>
      </c>
      <c r="C1575">
        <v>1013</v>
      </c>
      <c r="D1575">
        <v>220000</v>
      </c>
      <c r="E1575">
        <v>111</v>
      </c>
      <c r="F1575" s="3">
        <v>105.24974452116506</v>
      </c>
    </row>
    <row r="1576" spans="1:10">
      <c r="A1576">
        <v>8</v>
      </c>
      <c r="B1576">
        <v>-91.165000000000006</v>
      </c>
      <c r="C1576">
        <v>1013</v>
      </c>
      <c r="D1576">
        <v>220000</v>
      </c>
      <c r="E1576">
        <v>101</v>
      </c>
      <c r="F1576" s="3">
        <v>112.00249623550705</v>
      </c>
    </row>
    <row r="1577" spans="1:10">
      <c r="A1577">
        <v>9</v>
      </c>
      <c r="B1577">
        <v>-91.049000000000007</v>
      </c>
      <c r="C1577">
        <v>1013</v>
      </c>
      <c r="D1577">
        <v>220000</v>
      </c>
      <c r="E1577">
        <v>138</v>
      </c>
      <c r="F1577" s="3">
        <v>122.89508473668982</v>
      </c>
    </row>
    <row r="1578" spans="1:10">
      <c r="A1578">
        <v>10</v>
      </c>
      <c r="B1578">
        <v>-90.933999999999997</v>
      </c>
      <c r="C1578">
        <v>1013</v>
      </c>
      <c r="D1578">
        <v>220000</v>
      </c>
      <c r="E1578">
        <v>168</v>
      </c>
      <c r="F1578" s="3">
        <v>139.41865468332625</v>
      </c>
    </row>
    <row r="1579" spans="1:10">
      <c r="A1579">
        <v>11</v>
      </c>
      <c r="B1579">
        <v>-90.823999999999998</v>
      </c>
      <c r="C1579">
        <v>1013</v>
      </c>
      <c r="D1579">
        <v>220000</v>
      </c>
      <c r="E1579">
        <v>161</v>
      </c>
      <c r="F1579" s="3">
        <v>161.81443537540503</v>
      </c>
    </row>
    <row r="1580" spans="1:10">
      <c r="A1580">
        <v>12</v>
      </c>
      <c r="B1580">
        <v>-90.709000000000003</v>
      </c>
      <c r="C1580">
        <v>1013</v>
      </c>
      <c r="D1580">
        <v>220000</v>
      </c>
      <c r="E1580">
        <v>191</v>
      </c>
      <c r="F1580" s="3">
        <v>192.55193975746033</v>
      </c>
    </row>
    <row r="1581" spans="1:10">
      <c r="A1581">
        <v>13</v>
      </c>
      <c r="B1581">
        <v>-90.594999999999999</v>
      </c>
      <c r="C1581">
        <v>1013</v>
      </c>
      <c r="D1581">
        <v>220000</v>
      </c>
      <c r="E1581">
        <v>217</v>
      </c>
      <c r="F1581" s="3">
        <v>229.30710382686257</v>
      </c>
    </row>
    <row r="1582" spans="1:10">
      <c r="A1582">
        <v>14</v>
      </c>
      <c r="B1582">
        <v>-90.486999999999995</v>
      </c>
      <c r="C1582">
        <v>1013</v>
      </c>
      <c r="D1582">
        <v>220000</v>
      </c>
      <c r="E1582">
        <v>253</v>
      </c>
      <c r="F1582" s="3">
        <v>267.14170225243669</v>
      </c>
    </row>
    <row r="1583" spans="1:10">
      <c r="A1583">
        <v>15</v>
      </c>
      <c r="B1583">
        <v>-90.372</v>
      </c>
      <c r="C1583">
        <v>1013</v>
      </c>
      <c r="D1583">
        <v>220000</v>
      </c>
      <c r="E1583">
        <v>297</v>
      </c>
      <c r="F1583" s="3">
        <v>305.94824659578279</v>
      </c>
    </row>
    <row r="1584" spans="1:10">
      <c r="A1584">
        <v>16</v>
      </c>
      <c r="B1584">
        <v>-90.256</v>
      </c>
      <c r="C1584">
        <v>1013</v>
      </c>
      <c r="D1584">
        <v>220000</v>
      </c>
      <c r="E1584">
        <v>330</v>
      </c>
      <c r="F1584" s="3">
        <v>337.62767970268862</v>
      </c>
    </row>
    <row r="1585" spans="1:6">
      <c r="A1585">
        <v>17</v>
      </c>
      <c r="B1585">
        <v>-90.14</v>
      </c>
      <c r="C1585">
        <v>1013</v>
      </c>
      <c r="D1585">
        <v>220000</v>
      </c>
      <c r="E1585">
        <v>380</v>
      </c>
      <c r="F1585" s="3">
        <v>356.2213563626633</v>
      </c>
    </row>
    <row r="1586" spans="1:6">
      <c r="A1586">
        <v>18</v>
      </c>
      <c r="B1586">
        <v>-90.025000000000006</v>
      </c>
      <c r="C1586">
        <v>1013</v>
      </c>
      <c r="D1586">
        <v>220000</v>
      </c>
      <c r="E1586">
        <v>372</v>
      </c>
      <c r="F1586" s="3">
        <v>358.3247485075965</v>
      </c>
    </row>
    <row r="1587" spans="1:6">
      <c r="A1587">
        <v>19</v>
      </c>
      <c r="B1587">
        <v>-89.918999999999997</v>
      </c>
      <c r="C1587">
        <v>1013</v>
      </c>
      <c r="D1587">
        <v>220000</v>
      </c>
      <c r="E1587">
        <v>354</v>
      </c>
      <c r="F1587" s="3">
        <v>345.61677829758031</v>
      </c>
    </row>
    <row r="1588" spans="1:6">
      <c r="A1588">
        <v>20</v>
      </c>
      <c r="B1588">
        <v>-89.805999999999997</v>
      </c>
      <c r="C1588">
        <v>1013</v>
      </c>
      <c r="D1588">
        <v>220000</v>
      </c>
      <c r="E1588">
        <v>314</v>
      </c>
      <c r="F1588" s="3">
        <v>319.21432026701314</v>
      </c>
    </row>
    <row r="1589" spans="1:6">
      <c r="A1589">
        <v>21</v>
      </c>
      <c r="B1589">
        <v>-89.691000000000003</v>
      </c>
      <c r="C1589">
        <v>1013</v>
      </c>
      <c r="D1589">
        <v>220000</v>
      </c>
      <c r="E1589">
        <v>305</v>
      </c>
      <c r="F1589" s="3">
        <v>283.69064938487452</v>
      </c>
    </row>
    <row r="1590" spans="1:6">
      <c r="A1590">
        <v>22</v>
      </c>
      <c r="B1590">
        <v>-89.576999999999998</v>
      </c>
      <c r="C1590">
        <v>1013</v>
      </c>
      <c r="D1590">
        <v>220000</v>
      </c>
      <c r="E1590">
        <v>206</v>
      </c>
      <c r="F1590" s="3">
        <v>245.70649224664078</v>
      </c>
    </row>
    <row r="1591" spans="1:6">
      <c r="A1591">
        <v>23</v>
      </c>
      <c r="B1591">
        <v>-89.457999999999998</v>
      </c>
      <c r="C1591">
        <v>1013</v>
      </c>
      <c r="D1591">
        <v>220000</v>
      </c>
      <c r="E1591">
        <v>225</v>
      </c>
      <c r="F1591" s="3">
        <v>208.67058677601983</v>
      </c>
    </row>
    <row r="1592" spans="1:6">
      <c r="A1592">
        <v>24</v>
      </c>
      <c r="B1592">
        <v>-89.341999999999999</v>
      </c>
      <c r="C1592">
        <v>1013</v>
      </c>
      <c r="D1592">
        <v>220000</v>
      </c>
      <c r="E1592">
        <v>171</v>
      </c>
      <c r="F1592" s="3">
        <v>178.76084676271779</v>
      </c>
    </row>
    <row r="1593" spans="1:6">
      <c r="A1593">
        <v>25</v>
      </c>
      <c r="B1593">
        <v>-89.234999999999999</v>
      </c>
      <c r="C1593">
        <v>1013</v>
      </c>
      <c r="D1593">
        <v>220000</v>
      </c>
      <c r="E1593">
        <v>172</v>
      </c>
      <c r="F1593" s="3">
        <v>157.8798901266295</v>
      </c>
    </row>
    <row r="1594" spans="1:6">
      <c r="A1594">
        <v>26</v>
      </c>
      <c r="B1594">
        <v>-89.13</v>
      </c>
      <c r="C1594">
        <v>1013</v>
      </c>
      <c r="D1594">
        <v>220000</v>
      </c>
      <c r="E1594">
        <v>150</v>
      </c>
      <c r="F1594" s="3">
        <v>143.46670787575687</v>
      </c>
    </row>
    <row r="1595" spans="1:6">
      <c r="A1595">
        <v>27</v>
      </c>
      <c r="B1595">
        <v>-89.016000000000005</v>
      </c>
      <c r="C1595">
        <v>1013</v>
      </c>
      <c r="D1595">
        <v>220000</v>
      </c>
      <c r="E1595">
        <v>122</v>
      </c>
      <c r="F1595" s="3">
        <v>133.52931521343231</v>
      </c>
    </row>
    <row r="1596" spans="1:6">
      <c r="A1596">
        <v>28</v>
      </c>
      <c r="B1596">
        <v>-88.896000000000001</v>
      </c>
      <c r="C1596">
        <v>1013</v>
      </c>
      <c r="D1596">
        <v>220000</v>
      </c>
      <c r="E1596">
        <v>132</v>
      </c>
      <c r="F1596" s="3">
        <v>127.81116384783394</v>
      </c>
    </row>
    <row r="1597" spans="1:6">
      <c r="A1597">
        <v>29</v>
      </c>
      <c r="B1597">
        <v>-88.790999999999997</v>
      </c>
      <c r="C1597">
        <v>1013</v>
      </c>
      <c r="D1597">
        <v>220000</v>
      </c>
      <c r="E1597">
        <v>127</v>
      </c>
      <c r="F1597" s="3">
        <v>125.45945747793297</v>
      </c>
    </row>
    <row r="1598" spans="1:6">
      <c r="A1598">
        <v>30</v>
      </c>
      <c r="B1598">
        <v>-88.671999999999997</v>
      </c>
      <c r="C1598">
        <v>1013</v>
      </c>
      <c r="D1598">
        <v>220000</v>
      </c>
      <c r="E1598">
        <v>115</v>
      </c>
      <c r="F1598" s="3">
        <v>124.58882438083974</v>
      </c>
    </row>
    <row r="1599" spans="1:6">
      <c r="A1599">
        <v>31</v>
      </c>
      <c r="B1599">
        <v>-88.56</v>
      </c>
      <c r="C1599">
        <v>1013</v>
      </c>
      <c r="D1599">
        <v>220000</v>
      </c>
      <c r="E1599">
        <v>131</v>
      </c>
      <c r="F1599" s="3">
        <v>124.7400280432351</v>
      </c>
    </row>
    <row r="1600" spans="1:6">
      <c r="A1600">
        <v>32</v>
      </c>
      <c r="B1600">
        <v>-88.451999999999998</v>
      </c>
      <c r="C1600">
        <v>1013</v>
      </c>
      <c r="D1600">
        <v>220000</v>
      </c>
      <c r="E1600">
        <v>124</v>
      </c>
      <c r="F1600" s="3">
        <v>125.33854868124074</v>
      </c>
    </row>
    <row r="1601" spans="1:1">
      <c r="A1601" t="s">
        <v>0</v>
      </c>
    </row>
    <row r="1602" spans="1:1">
      <c r="A1602" t="s">
        <v>0</v>
      </c>
    </row>
    <row r="1603" spans="1:1">
      <c r="A1603" t="s">
        <v>0</v>
      </c>
    </row>
    <row r="1604" spans="1:1">
      <c r="A1604" t="s">
        <v>0</v>
      </c>
    </row>
    <row r="1605" spans="1:1">
      <c r="A1605" t="s">
        <v>163</v>
      </c>
    </row>
    <row r="1606" spans="1:1">
      <c r="A1606" t="s">
        <v>158</v>
      </c>
    </row>
    <row r="1607" spans="1:1">
      <c r="A1607" t="s">
        <v>3</v>
      </c>
    </row>
    <row r="1608" spans="1:1">
      <c r="A1608" t="s">
        <v>4</v>
      </c>
    </row>
    <row r="1609" spans="1:1">
      <c r="A1609" t="s">
        <v>5</v>
      </c>
    </row>
    <row r="1610" spans="1:1">
      <c r="A1610" t="s">
        <v>42</v>
      </c>
    </row>
    <row r="1611" spans="1:1">
      <c r="A1611" t="s">
        <v>7</v>
      </c>
    </row>
    <row r="1612" spans="1:1">
      <c r="A1612" t="s">
        <v>8</v>
      </c>
    </row>
    <row r="1613" spans="1:1">
      <c r="A1613" t="s">
        <v>9</v>
      </c>
    </row>
    <row r="1614" spans="1:1">
      <c r="A1614" t="s">
        <v>10</v>
      </c>
    </row>
    <row r="1615" spans="1:1">
      <c r="A1615" t="s">
        <v>11</v>
      </c>
    </row>
    <row r="1616" spans="1:1">
      <c r="A1616" t="s">
        <v>0</v>
      </c>
    </row>
    <row r="1617" spans="1:10">
      <c r="A1617" t="s">
        <v>0</v>
      </c>
    </row>
    <row r="1618" spans="1:10">
      <c r="A1618" t="s">
        <v>75</v>
      </c>
      <c r="B1618" t="s">
        <v>54</v>
      </c>
      <c r="C1618" t="s">
        <v>57</v>
      </c>
      <c r="D1618" t="s">
        <v>74</v>
      </c>
      <c r="E1618" t="s">
        <v>73</v>
      </c>
      <c r="F1618" t="s">
        <v>116</v>
      </c>
    </row>
    <row r="1619" spans="1:10">
      <c r="A1619">
        <v>1</v>
      </c>
      <c r="B1619">
        <v>-91.947999999999993</v>
      </c>
      <c r="C1619">
        <v>1035</v>
      </c>
      <c r="D1619">
        <v>220000</v>
      </c>
      <c r="E1619">
        <v>110</v>
      </c>
      <c r="F1619" s="3">
        <v>96.550891115989415</v>
      </c>
      <c r="J1619" t="s">
        <v>166</v>
      </c>
    </row>
    <row r="1620" spans="1:10">
      <c r="A1620">
        <v>2</v>
      </c>
      <c r="B1620">
        <v>-91.838999999999999</v>
      </c>
      <c r="C1620">
        <v>1035</v>
      </c>
      <c r="D1620">
        <v>220000</v>
      </c>
      <c r="E1620">
        <v>90</v>
      </c>
      <c r="F1620" s="3">
        <v>97.653391645303458</v>
      </c>
    </row>
    <row r="1621" spans="1:10">
      <c r="A1621">
        <v>3</v>
      </c>
      <c r="B1621">
        <v>-91.724000000000004</v>
      </c>
      <c r="C1621">
        <v>1035</v>
      </c>
      <c r="D1621">
        <v>220000</v>
      </c>
      <c r="E1621">
        <v>88</v>
      </c>
      <c r="F1621" s="3">
        <v>99.021926263345421</v>
      </c>
    </row>
    <row r="1622" spans="1:10">
      <c r="A1622">
        <v>4</v>
      </c>
      <c r="B1622">
        <v>-91.611999999999995</v>
      </c>
      <c r="C1622">
        <v>1035</v>
      </c>
      <c r="D1622">
        <v>220000</v>
      </c>
      <c r="E1622">
        <v>87</v>
      </c>
      <c r="F1622" s="3">
        <v>100.71510368526565</v>
      </c>
    </row>
    <row r="1623" spans="1:10">
      <c r="A1623">
        <v>5</v>
      </c>
      <c r="B1623">
        <v>-91.5</v>
      </c>
      <c r="C1623">
        <v>1035</v>
      </c>
      <c r="D1623">
        <v>220000</v>
      </c>
      <c r="E1623">
        <v>114</v>
      </c>
      <c r="F1623" s="3">
        <v>103.00638815646974</v>
      </c>
    </row>
    <row r="1624" spans="1:10">
      <c r="A1624">
        <v>6</v>
      </c>
      <c r="B1624">
        <v>-91.394000000000005</v>
      </c>
      <c r="C1624">
        <v>1035</v>
      </c>
      <c r="D1624">
        <v>220000</v>
      </c>
      <c r="E1624">
        <v>121</v>
      </c>
      <c r="F1624" s="3">
        <v>106.03573551193297</v>
      </c>
    </row>
    <row r="1625" spans="1:10">
      <c r="A1625">
        <v>7</v>
      </c>
      <c r="B1625">
        <v>-91.281000000000006</v>
      </c>
      <c r="C1625">
        <v>1035</v>
      </c>
      <c r="D1625">
        <v>220000</v>
      </c>
      <c r="E1625">
        <v>111</v>
      </c>
      <c r="F1625" s="3">
        <v>110.62107187185693</v>
      </c>
    </row>
    <row r="1626" spans="1:10">
      <c r="A1626">
        <v>8</v>
      </c>
      <c r="B1626">
        <v>-91.165000000000006</v>
      </c>
      <c r="C1626">
        <v>1035</v>
      </c>
      <c r="D1626">
        <v>220000</v>
      </c>
      <c r="E1626">
        <v>139</v>
      </c>
      <c r="F1626" s="3">
        <v>117.33654257984669</v>
      </c>
    </row>
    <row r="1627" spans="1:10">
      <c r="A1627">
        <v>9</v>
      </c>
      <c r="B1627">
        <v>-91.049000000000007</v>
      </c>
      <c r="C1627">
        <v>1035</v>
      </c>
      <c r="D1627">
        <v>220000</v>
      </c>
      <c r="E1627">
        <v>117</v>
      </c>
      <c r="F1627" s="3">
        <v>126.66887407105885</v>
      </c>
    </row>
    <row r="1628" spans="1:10">
      <c r="A1628">
        <v>10</v>
      </c>
      <c r="B1628">
        <v>-90.933999999999997</v>
      </c>
      <c r="C1628">
        <v>1035</v>
      </c>
      <c r="D1628">
        <v>220000</v>
      </c>
      <c r="E1628">
        <v>143</v>
      </c>
      <c r="F1628" s="3">
        <v>138.95012491342732</v>
      </c>
    </row>
    <row r="1629" spans="1:10">
      <c r="A1629">
        <v>11</v>
      </c>
      <c r="B1629">
        <v>-90.823999999999998</v>
      </c>
      <c r="C1629">
        <v>1035</v>
      </c>
      <c r="D1629">
        <v>220000</v>
      </c>
      <c r="E1629">
        <v>157</v>
      </c>
      <c r="F1629" s="3">
        <v>153.64522626039735</v>
      </c>
    </row>
    <row r="1630" spans="1:10">
      <c r="A1630">
        <v>12</v>
      </c>
      <c r="B1630">
        <v>-90.709000000000003</v>
      </c>
      <c r="C1630">
        <v>1035</v>
      </c>
      <c r="D1630">
        <v>220000</v>
      </c>
      <c r="E1630">
        <v>147</v>
      </c>
      <c r="F1630" s="3">
        <v>171.75312944159478</v>
      </c>
    </row>
    <row r="1631" spans="1:10">
      <c r="A1631">
        <v>13</v>
      </c>
      <c r="B1631">
        <v>-90.594999999999999</v>
      </c>
      <c r="C1631">
        <v>1035</v>
      </c>
      <c r="D1631">
        <v>220000</v>
      </c>
      <c r="E1631">
        <v>188</v>
      </c>
      <c r="F1631" s="3">
        <v>191.5475349628538</v>
      </c>
    </row>
    <row r="1632" spans="1:10">
      <c r="A1632">
        <v>14</v>
      </c>
      <c r="B1632">
        <v>-90.486999999999995</v>
      </c>
      <c r="C1632">
        <v>1035</v>
      </c>
      <c r="D1632">
        <v>220000</v>
      </c>
      <c r="E1632">
        <v>220</v>
      </c>
      <c r="F1632" s="3">
        <v>210.61901075753525</v>
      </c>
    </row>
    <row r="1633" spans="1:6">
      <c r="A1633">
        <v>15</v>
      </c>
      <c r="B1633">
        <v>-90.372</v>
      </c>
      <c r="C1633">
        <v>1035</v>
      </c>
      <c r="D1633">
        <v>220000</v>
      </c>
      <c r="E1633">
        <v>233</v>
      </c>
      <c r="F1633" s="3">
        <v>229.37034869315141</v>
      </c>
    </row>
    <row r="1634" spans="1:6">
      <c r="A1634">
        <v>16</v>
      </c>
      <c r="B1634">
        <v>-90.256</v>
      </c>
      <c r="C1634">
        <v>1035</v>
      </c>
      <c r="D1634">
        <v>220000</v>
      </c>
      <c r="E1634">
        <v>264</v>
      </c>
      <c r="F1634" s="3">
        <v>244.5248399337751</v>
      </c>
    </row>
    <row r="1635" spans="1:6">
      <c r="A1635">
        <v>17</v>
      </c>
      <c r="B1635">
        <v>-90.14</v>
      </c>
      <c r="C1635">
        <v>1035</v>
      </c>
      <c r="D1635">
        <v>220000</v>
      </c>
      <c r="E1635">
        <v>259</v>
      </c>
      <c r="F1635" s="3">
        <v>253.98537360615728</v>
      </c>
    </row>
    <row r="1636" spans="1:6">
      <c r="A1636">
        <v>18</v>
      </c>
      <c r="B1636">
        <v>-90.025000000000006</v>
      </c>
      <c r="C1636">
        <v>1035</v>
      </c>
      <c r="D1636">
        <v>220000</v>
      </c>
      <c r="E1636">
        <v>259</v>
      </c>
      <c r="F1636" s="3">
        <v>256.53816788807461</v>
      </c>
    </row>
    <row r="1637" spans="1:6">
      <c r="A1637">
        <v>19</v>
      </c>
      <c r="B1637">
        <v>-89.918999999999997</v>
      </c>
      <c r="C1637">
        <v>1035</v>
      </c>
      <c r="D1637">
        <v>220000</v>
      </c>
      <c r="E1637">
        <v>232</v>
      </c>
      <c r="F1637" s="3">
        <v>252.65175733904482</v>
      </c>
    </row>
    <row r="1638" spans="1:6">
      <c r="A1638">
        <v>20</v>
      </c>
      <c r="B1638">
        <v>-89.805999999999997</v>
      </c>
      <c r="C1638">
        <v>1035</v>
      </c>
      <c r="D1638">
        <v>220000</v>
      </c>
      <c r="E1638">
        <v>238</v>
      </c>
      <c r="F1638" s="3">
        <v>242.58765780426634</v>
      </c>
    </row>
    <row r="1639" spans="1:6">
      <c r="A1639">
        <v>21</v>
      </c>
      <c r="B1639">
        <v>-89.691000000000003</v>
      </c>
      <c r="C1639">
        <v>1035</v>
      </c>
      <c r="D1639">
        <v>220000</v>
      </c>
      <c r="E1639">
        <v>244</v>
      </c>
      <c r="F1639" s="3">
        <v>227.57379681851702</v>
      </c>
    </row>
    <row r="1640" spans="1:6">
      <c r="A1640">
        <v>22</v>
      </c>
      <c r="B1640">
        <v>-89.576999999999998</v>
      </c>
      <c r="C1640">
        <v>1035</v>
      </c>
      <c r="D1640">
        <v>220000</v>
      </c>
      <c r="E1640">
        <v>193</v>
      </c>
      <c r="F1640" s="3">
        <v>209.94416156333395</v>
      </c>
    </row>
    <row r="1641" spans="1:6">
      <c r="A1641">
        <v>23</v>
      </c>
      <c r="B1641">
        <v>-89.457999999999998</v>
      </c>
      <c r="C1641">
        <v>1035</v>
      </c>
      <c r="D1641">
        <v>220000</v>
      </c>
      <c r="E1641">
        <v>198</v>
      </c>
      <c r="F1641" s="3">
        <v>190.8686866069136</v>
      </c>
    </row>
    <row r="1642" spans="1:6">
      <c r="A1642">
        <v>24</v>
      </c>
      <c r="B1642">
        <v>-89.341999999999999</v>
      </c>
      <c r="C1642">
        <v>1035</v>
      </c>
      <c r="D1642">
        <v>220000</v>
      </c>
      <c r="E1642">
        <v>171</v>
      </c>
      <c r="F1642" s="3">
        <v>173.49912894360648</v>
      </c>
    </row>
    <row r="1643" spans="1:6">
      <c r="A1643">
        <v>25</v>
      </c>
      <c r="B1643">
        <v>-89.234999999999999</v>
      </c>
      <c r="C1643">
        <v>1035</v>
      </c>
      <c r="D1643">
        <v>220000</v>
      </c>
      <c r="E1643">
        <v>174</v>
      </c>
      <c r="F1643" s="3">
        <v>159.67481727806108</v>
      </c>
    </row>
    <row r="1644" spans="1:6">
      <c r="A1644">
        <v>26</v>
      </c>
      <c r="B1644">
        <v>-89.13</v>
      </c>
      <c r="C1644">
        <v>1035</v>
      </c>
      <c r="D1644">
        <v>220000</v>
      </c>
      <c r="E1644">
        <v>165</v>
      </c>
      <c r="F1644" s="3">
        <v>148.67395651911812</v>
      </c>
    </row>
    <row r="1645" spans="1:6">
      <c r="A1645">
        <v>27</v>
      </c>
      <c r="B1645">
        <v>-89.016000000000005</v>
      </c>
      <c r="C1645">
        <v>1035</v>
      </c>
      <c r="D1645">
        <v>220000</v>
      </c>
      <c r="E1645">
        <v>122</v>
      </c>
      <c r="F1645" s="3">
        <v>139.69614540832345</v>
      </c>
    </row>
    <row r="1646" spans="1:6">
      <c r="A1646">
        <v>28</v>
      </c>
      <c r="B1646">
        <v>-88.896000000000001</v>
      </c>
      <c r="C1646">
        <v>1035</v>
      </c>
      <c r="D1646">
        <v>220000</v>
      </c>
      <c r="E1646">
        <v>124</v>
      </c>
      <c r="F1646" s="3">
        <v>133.27285028975359</v>
      </c>
    </row>
    <row r="1647" spans="1:6">
      <c r="A1647">
        <v>29</v>
      </c>
      <c r="B1647">
        <v>-88.790999999999997</v>
      </c>
      <c r="C1647">
        <v>1035</v>
      </c>
      <c r="D1647">
        <v>220000</v>
      </c>
      <c r="E1647">
        <v>132</v>
      </c>
      <c r="F1647" s="3">
        <v>129.74596955413338</v>
      </c>
    </row>
    <row r="1648" spans="1:6">
      <c r="A1648">
        <v>30</v>
      </c>
      <c r="B1648">
        <v>-88.671999999999997</v>
      </c>
      <c r="C1648">
        <v>1035</v>
      </c>
      <c r="D1648">
        <v>220000</v>
      </c>
      <c r="E1648">
        <v>144</v>
      </c>
      <c r="F1648" s="3">
        <v>127.52497022418723</v>
      </c>
    </row>
    <row r="1649" spans="1:6">
      <c r="A1649">
        <v>31</v>
      </c>
      <c r="B1649">
        <v>-88.56</v>
      </c>
      <c r="C1649">
        <v>1035</v>
      </c>
      <c r="D1649">
        <v>220000</v>
      </c>
      <c r="E1649">
        <v>118</v>
      </c>
      <c r="F1649" s="3">
        <v>126.64684899786414</v>
      </c>
    </row>
    <row r="1650" spans="1:6">
      <c r="A1650">
        <v>32</v>
      </c>
      <c r="B1650">
        <v>-88.451999999999998</v>
      </c>
      <c r="C1650">
        <v>1035</v>
      </c>
      <c r="D1650">
        <v>220000</v>
      </c>
      <c r="E1650">
        <v>128</v>
      </c>
      <c r="F1650" s="3">
        <v>126.52829287182304</v>
      </c>
    </row>
    <row r="1651" spans="1:6">
      <c r="A1651" t="s">
        <v>0</v>
      </c>
    </row>
    <row r="1652" spans="1:6">
      <c r="A1652" t="s">
        <v>0</v>
      </c>
    </row>
    <row r="1653" spans="1:6">
      <c r="A1653" t="s">
        <v>0</v>
      </c>
    </row>
    <row r="1654" spans="1:6">
      <c r="A1654" t="s">
        <v>0</v>
      </c>
    </row>
    <row r="1655" spans="1:6">
      <c r="A1655" t="s">
        <v>164</v>
      </c>
    </row>
    <row r="1656" spans="1:6">
      <c r="A1656" t="s">
        <v>158</v>
      </c>
    </row>
    <row r="1657" spans="1:6">
      <c r="A1657" t="s">
        <v>3</v>
      </c>
    </row>
    <row r="1658" spans="1:6">
      <c r="A1658" t="s">
        <v>4</v>
      </c>
    </row>
    <row r="1659" spans="1:6">
      <c r="A1659" t="s">
        <v>5</v>
      </c>
    </row>
    <row r="1660" spans="1:6">
      <c r="A1660" t="s">
        <v>46</v>
      </c>
    </row>
    <row r="1661" spans="1:6">
      <c r="A1661" t="s">
        <v>7</v>
      </c>
    </row>
    <row r="1662" spans="1:6">
      <c r="A1662" t="s">
        <v>8</v>
      </c>
    </row>
    <row r="1663" spans="1:6">
      <c r="A1663" t="s">
        <v>9</v>
      </c>
    </row>
    <row r="1664" spans="1:6">
      <c r="A1664" t="s">
        <v>10</v>
      </c>
    </row>
    <row r="1665" spans="1:10">
      <c r="A1665" t="s">
        <v>11</v>
      </c>
    </row>
    <row r="1666" spans="1:10">
      <c r="A1666" t="s">
        <v>0</v>
      </c>
    </row>
    <row r="1667" spans="1:10">
      <c r="A1667" t="s">
        <v>0</v>
      </c>
    </row>
    <row r="1668" spans="1:10">
      <c r="A1668" t="s">
        <v>75</v>
      </c>
      <c r="B1668" t="s">
        <v>54</v>
      </c>
      <c r="C1668" t="s">
        <v>57</v>
      </c>
      <c r="D1668" t="s">
        <v>74</v>
      </c>
      <c r="E1668" t="s">
        <v>73</v>
      </c>
      <c r="F1668" t="s">
        <v>116</v>
      </c>
    </row>
    <row r="1669" spans="1:10">
      <c r="A1669">
        <v>1</v>
      </c>
      <c r="B1669">
        <v>-91.947999999999993</v>
      </c>
      <c r="C1669">
        <v>1038</v>
      </c>
      <c r="D1669">
        <v>220000</v>
      </c>
      <c r="E1669">
        <v>93</v>
      </c>
      <c r="F1669" s="3">
        <v>89.424520211262845</v>
      </c>
      <c r="J1669" t="s">
        <v>167</v>
      </c>
    </row>
    <row r="1670" spans="1:10">
      <c r="A1670">
        <v>2</v>
      </c>
      <c r="B1670">
        <v>-91.838999999999999</v>
      </c>
      <c r="C1670">
        <v>1038</v>
      </c>
      <c r="D1670">
        <v>220000</v>
      </c>
      <c r="E1670">
        <v>86</v>
      </c>
      <c r="F1670" s="3">
        <v>90.702765919842065</v>
      </c>
    </row>
    <row r="1671" spans="1:10">
      <c r="A1671">
        <v>3</v>
      </c>
      <c r="B1671">
        <v>-91.724000000000004</v>
      </c>
      <c r="C1671">
        <v>1038</v>
      </c>
      <c r="D1671">
        <v>220000</v>
      </c>
      <c r="E1671">
        <v>84</v>
      </c>
      <c r="F1671" s="3">
        <v>92.267099615534548</v>
      </c>
    </row>
    <row r="1672" spans="1:10">
      <c r="A1672">
        <v>4</v>
      </c>
      <c r="B1672">
        <v>-91.611999999999995</v>
      </c>
      <c r="C1672">
        <v>1038</v>
      </c>
      <c r="D1672">
        <v>220000</v>
      </c>
      <c r="E1672">
        <v>82</v>
      </c>
      <c r="F1672" s="3">
        <v>94.19002610678011</v>
      </c>
    </row>
    <row r="1673" spans="1:10">
      <c r="A1673">
        <v>5</v>
      </c>
      <c r="B1673">
        <v>-91.5</v>
      </c>
      <c r="C1673">
        <v>1038</v>
      </c>
      <c r="D1673">
        <v>220000</v>
      </c>
      <c r="E1673">
        <v>109</v>
      </c>
      <c r="F1673" s="3">
        <v>96.80930615923829</v>
      </c>
    </row>
    <row r="1674" spans="1:10">
      <c r="A1674">
        <v>6</v>
      </c>
      <c r="B1674">
        <v>-91.394000000000005</v>
      </c>
      <c r="C1674">
        <v>1038</v>
      </c>
      <c r="D1674">
        <v>220000</v>
      </c>
      <c r="E1674">
        <v>99</v>
      </c>
      <c r="F1674" s="3">
        <v>100.3347986960367</v>
      </c>
    </row>
    <row r="1675" spans="1:10">
      <c r="A1675">
        <v>7</v>
      </c>
      <c r="B1675">
        <v>-91.281000000000006</v>
      </c>
      <c r="C1675">
        <v>1038</v>
      </c>
      <c r="D1675">
        <v>220000</v>
      </c>
      <c r="E1675">
        <v>123</v>
      </c>
      <c r="F1675" s="3">
        <v>105.80717928176364</v>
      </c>
    </row>
    <row r="1676" spans="1:10">
      <c r="A1676">
        <v>8</v>
      </c>
      <c r="B1676">
        <v>-91.165000000000006</v>
      </c>
      <c r="C1676">
        <v>1038</v>
      </c>
      <c r="D1676">
        <v>220000</v>
      </c>
      <c r="E1676">
        <v>118</v>
      </c>
      <c r="F1676" s="3">
        <v>114.05353008956416</v>
      </c>
    </row>
    <row r="1677" spans="1:10">
      <c r="A1677">
        <v>9</v>
      </c>
      <c r="B1677">
        <v>-91.049000000000007</v>
      </c>
      <c r="C1677">
        <v>1038</v>
      </c>
      <c r="D1677">
        <v>220000</v>
      </c>
      <c r="E1677">
        <v>139</v>
      </c>
      <c r="F1677" s="3">
        <v>125.83071217150204</v>
      </c>
    </row>
    <row r="1678" spans="1:10">
      <c r="A1678">
        <v>10</v>
      </c>
      <c r="B1678">
        <v>-90.933999999999997</v>
      </c>
      <c r="C1678">
        <v>1038</v>
      </c>
      <c r="D1678">
        <v>220000</v>
      </c>
      <c r="E1678">
        <v>141</v>
      </c>
      <c r="F1678" s="3">
        <v>141.69661396261503</v>
      </c>
    </row>
    <row r="1679" spans="1:10">
      <c r="A1679">
        <v>11</v>
      </c>
      <c r="B1679">
        <v>-90.823999999999998</v>
      </c>
      <c r="C1679">
        <v>1038</v>
      </c>
      <c r="D1679">
        <v>220000</v>
      </c>
      <c r="E1679">
        <v>166</v>
      </c>
      <c r="F1679" s="3">
        <v>161.02479242209006</v>
      </c>
    </row>
    <row r="1680" spans="1:10">
      <c r="A1680">
        <v>12</v>
      </c>
      <c r="B1680">
        <v>-90.709000000000003</v>
      </c>
      <c r="C1680">
        <v>1038</v>
      </c>
      <c r="D1680">
        <v>220000</v>
      </c>
      <c r="E1680">
        <v>174</v>
      </c>
      <c r="F1680" s="3">
        <v>185.13612500747291</v>
      </c>
    </row>
    <row r="1681" spans="1:6">
      <c r="A1681">
        <v>13</v>
      </c>
      <c r="B1681">
        <v>-90.594999999999999</v>
      </c>
      <c r="C1681">
        <v>1038</v>
      </c>
      <c r="D1681">
        <v>220000</v>
      </c>
      <c r="E1681">
        <v>213</v>
      </c>
      <c r="F1681" s="3">
        <v>211.64339219909075</v>
      </c>
    </row>
    <row r="1682" spans="1:6">
      <c r="A1682">
        <v>14</v>
      </c>
      <c r="B1682">
        <v>-90.486999999999995</v>
      </c>
      <c r="C1682">
        <v>1038</v>
      </c>
      <c r="D1682">
        <v>220000</v>
      </c>
      <c r="E1682">
        <v>210</v>
      </c>
      <c r="F1682" s="3">
        <v>237.11650101833922</v>
      </c>
    </row>
    <row r="1683" spans="1:6">
      <c r="A1683">
        <v>15</v>
      </c>
      <c r="B1683">
        <v>-90.372</v>
      </c>
      <c r="C1683">
        <v>1038</v>
      </c>
      <c r="D1683">
        <v>220000</v>
      </c>
      <c r="E1683">
        <v>272</v>
      </c>
      <c r="F1683" s="3">
        <v>261.81129104858036</v>
      </c>
    </row>
    <row r="1684" spans="1:6">
      <c r="A1684">
        <v>16</v>
      </c>
      <c r="B1684">
        <v>-90.256</v>
      </c>
      <c r="C1684">
        <v>1038</v>
      </c>
      <c r="D1684">
        <v>220000</v>
      </c>
      <c r="E1684">
        <v>277</v>
      </c>
      <c r="F1684" s="3">
        <v>281.05823803503142</v>
      </c>
    </row>
    <row r="1685" spans="1:6">
      <c r="A1685">
        <v>17</v>
      </c>
      <c r="B1685">
        <v>-90.14</v>
      </c>
      <c r="C1685">
        <v>1038</v>
      </c>
      <c r="D1685">
        <v>220000</v>
      </c>
      <c r="E1685">
        <v>309</v>
      </c>
      <c r="F1685" s="3">
        <v>291.91733237175094</v>
      </c>
    </row>
    <row r="1686" spans="1:6">
      <c r="A1686">
        <v>18</v>
      </c>
      <c r="B1686">
        <v>-90.025000000000006</v>
      </c>
      <c r="C1686">
        <v>1038</v>
      </c>
      <c r="D1686">
        <v>220000</v>
      </c>
      <c r="E1686">
        <v>307</v>
      </c>
      <c r="F1686" s="3">
        <v>292.8881493301655</v>
      </c>
    </row>
    <row r="1687" spans="1:6">
      <c r="A1687">
        <v>19</v>
      </c>
      <c r="B1687">
        <v>-89.918999999999997</v>
      </c>
      <c r="C1687">
        <v>1038</v>
      </c>
      <c r="D1687">
        <v>220000</v>
      </c>
      <c r="E1687">
        <v>281</v>
      </c>
      <c r="F1687" s="3">
        <v>285.14094015199771</v>
      </c>
    </row>
    <row r="1688" spans="1:6">
      <c r="A1688">
        <v>20</v>
      </c>
      <c r="B1688">
        <v>-89.805999999999997</v>
      </c>
      <c r="C1688">
        <v>1038</v>
      </c>
      <c r="D1688">
        <v>220000</v>
      </c>
      <c r="E1688">
        <v>284</v>
      </c>
      <c r="F1688" s="3">
        <v>269.09760394189948</v>
      </c>
    </row>
    <row r="1689" spans="1:6">
      <c r="A1689">
        <v>21</v>
      </c>
      <c r="B1689">
        <v>-89.691000000000003</v>
      </c>
      <c r="C1689">
        <v>1038</v>
      </c>
      <c r="D1689">
        <v>220000</v>
      </c>
      <c r="E1689">
        <v>222</v>
      </c>
      <c r="F1689" s="3">
        <v>247.02618383717441</v>
      </c>
    </row>
    <row r="1690" spans="1:6">
      <c r="A1690">
        <v>22</v>
      </c>
      <c r="B1690">
        <v>-89.576999999999998</v>
      </c>
      <c r="C1690">
        <v>1038</v>
      </c>
      <c r="D1690">
        <v>220000</v>
      </c>
      <c r="E1690">
        <v>230</v>
      </c>
      <c r="F1690" s="3">
        <v>222.48718627550727</v>
      </c>
    </row>
    <row r="1691" spans="1:6">
      <c r="A1691">
        <v>23</v>
      </c>
      <c r="B1691">
        <v>-89.457999999999998</v>
      </c>
      <c r="C1691">
        <v>1038</v>
      </c>
      <c r="D1691">
        <v>220000</v>
      </c>
      <c r="E1691">
        <v>196</v>
      </c>
      <c r="F1691" s="3">
        <v>197.20516376850131</v>
      </c>
    </row>
    <row r="1692" spans="1:6">
      <c r="A1692">
        <v>24</v>
      </c>
      <c r="B1692">
        <v>-89.341999999999999</v>
      </c>
      <c r="C1692">
        <v>1038</v>
      </c>
      <c r="D1692">
        <v>220000</v>
      </c>
      <c r="E1692">
        <v>182</v>
      </c>
      <c r="F1692" s="3">
        <v>175.29065005324421</v>
      </c>
    </row>
    <row r="1693" spans="1:6">
      <c r="A1693">
        <v>25</v>
      </c>
      <c r="B1693">
        <v>-89.234999999999999</v>
      </c>
      <c r="C1693">
        <v>1038</v>
      </c>
      <c r="D1693">
        <v>220000</v>
      </c>
      <c r="E1693">
        <v>153</v>
      </c>
      <c r="F1693" s="3">
        <v>158.69093225358745</v>
      </c>
    </row>
    <row r="1694" spans="1:6">
      <c r="A1694">
        <v>26</v>
      </c>
      <c r="B1694">
        <v>-89.13</v>
      </c>
      <c r="C1694">
        <v>1038</v>
      </c>
      <c r="D1694">
        <v>220000</v>
      </c>
      <c r="E1694">
        <v>145</v>
      </c>
      <c r="F1694" s="3">
        <v>146.14050118689758</v>
      </c>
    </row>
    <row r="1695" spans="1:6">
      <c r="A1695">
        <v>27</v>
      </c>
      <c r="B1695">
        <v>-89.016000000000005</v>
      </c>
      <c r="C1695">
        <v>1038</v>
      </c>
      <c r="D1695">
        <v>220000</v>
      </c>
      <c r="E1695">
        <v>136</v>
      </c>
      <c r="F1695" s="3">
        <v>136.48646141623399</v>
      </c>
    </row>
    <row r="1696" spans="1:6">
      <c r="A1696">
        <v>28</v>
      </c>
      <c r="B1696">
        <v>-88.896000000000001</v>
      </c>
      <c r="C1696">
        <v>1038</v>
      </c>
      <c r="D1696">
        <v>220000</v>
      </c>
      <c r="E1696">
        <v>122</v>
      </c>
      <c r="F1696" s="3">
        <v>130.08180123563986</v>
      </c>
    </row>
    <row r="1697" spans="1:6">
      <c r="A1697">
        <v>29</v>
      </c>
      <c r="B1697">
        <v>-88.790999999999997</v>
      </c>
      <c r="C1697">
        <v>1038</v>
      </c>
      <c r="D1697">
        <v>220000</v>
      </c>
      <c r="E1697">
        <v>148</v>
      </c>
      <c r="F1697" s="3">
        <v>126.8942415499332</v>
      </c>
    </row>
    <row r="1698" spans="1:6">
      <c r="A1698">
        <v>30</v>
      </c>
      <c r="B1698">
        <v>-88.671999999999997</v>
      </c>
      <c r="C1698">
        <v>1038</v>
      </c>
      <c r="D1698">
        <v>220000</v>
      </c>
      <c r="E1698">
        <v>110</v>
      </c>
      <c r="F1698" s="3">
        <v>125.18670127483395</v>
      </c>
    </row>
    <row r="1699" spans="1:6">
      <c r="A1699">
        <v>31</v>
      </c>
      <c r="B1699">
        <v>-88.56</v>
      </c>
      <c r="C1699">
        <v>1038</v>
      </c>
      <c r="D1699">
        <v>220000</v>
      </c>
      <c r="E1699">
        <v>130</v>
      </c>
      <c r="F1699" s="3">
        <v>124.78832204893345</v>
      </c>
    </row>
    <row r="1700" spans="1:6">
      <c r="A1700">
        <v>32</v>
      </c>
      <c r="B1700">
        <v>-88.451999999999998</v>
      </c>
      <c r="C1700">
        <v>1038</v>
      </c>
      <c r="D1700">
        <v>220000</v>
      </c>
      <c r="E1700">
        <v>127</v>
      </c>
      <c r="F1700" s="3">
        <v>125.07641219991015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E30"/>
  <sheetViews>
    <sheetView topLeftCell="C1" workbookViewId="0">
      <selection activeCell="W13" sqref="W13"/>
    </sheetView>
  </sheetViews>
  <sheetFormatPr defaultRowHeight="15"/>
  <sheetData>
    <row r="1" spans="1:31">
      <c r="A1" t="s">
        <v>60</v>
      </c>
      <c r="B1" t="str">
        <f>Strains!A1</f>
        <v>Run</v>
      </c>
      <c r="C1" t="str">
        <f>Strains!B1</f>
        <v>Record</v>
      </c>
      <c r="D1" t="str">
        <f>Strains!C1</f>
        <v>File</v>
      </c>
      <c r="E1" t="str">
        <f>Strains!D1</f>
        <v>Date/Time</v>
      </c>
      <c r="F1" t="str">
        <f>Strains!E1</f>
        <v>2TM</v>
      </c>
      <c r="G1" t="str">
        <f>Strains!F1</f>
        <v>TMFR</v>
      </c>
      <c r="H1" t="str">
        <f>Strains!G1</f>
        <v>PSI</v>
      </c>
      <c r="I1" t="str">
        <f>Strains!H1</f>
        <v>PHI</v>
      </c>
      <c r="J1" t="str">
        <f>Strains!I1</f>
        <v>DSRD</v>
      </c>
      <c r="K1" t="str">
        <f>Strains!J1</f>
        <v>XPOS</v>
      </c>
      <c r="L1" t="str">
        <f>Strains!K1</f>
        <v>YPOS</v>
      </c>
      <c r="M1" t="str">
        <f>Strains!L1</f>
        <v>ZPOS</v>
      </c>
      <c r="N1" t="str">
        <f>Strains!M1</f>
        <v>DSTD</v>
      </c>
      <c r="O1" t="str">
        <f>Strains!N1</f>
        <v>OSC</v>
      </c>
      <c r="P1" t="str">
        <f>Strains!O1</f>
        <v># points</v>
      </c>
      <c r="Q1" t="str">
        <f>Strains!P1</f>
        <v>Monitor</v>
      </c>
      <c r="R1" t="str">
        <f>Strains!Q1</f>
        <v>Time(s)</v>
      </c>
      <c r="S1" t="str">
        <f>Strains!R1</f>
        <v>Max</v>
      </c>
      <c r="T1" t="str">
        <f>Strains!S1</f>
        <v>Min</v>
      </c>
      <c r="U1" t="str">
        <f>Strains!T1</f>
        <v>I</v>
      </c>
      <c r="V1" t="str">
        <f>Strains!U1</f>
        <v>DI</v>
      </c>
      <c r="W1" t="str">
        <f>Strains!V1</f>
        <v>f</v>
      </c>
      <c r="X1" t="str">
        <f>Strains!W1</f>
        <v>Df</v>
      </c>
      <c r="Y1" t="str">
        <f>Strains!X1</f>
        <v>FWHM</v>
      </c>
      <c r="Z1" t="str">
        <f>Strains!Y1</f>
        <v>DFWHM</v>
      </c>
      <c r="AA1" t="str">
        <f>Strains!Z1</f>
        <v>Bkgd</v>
      </c>
      <c r="AB1" t="str">
        <f>Strains!AA1</f>
        <v>DBkgd</v>
      </c>
      <c r="AC1" t="str">
        <f>Strains!AB1</f>
        <v>Slope</v>
      </c>
      <c r="AD1" t="str">
        <f>Strains!AC1</f>
        <v>DSlope</v>
      </c>
      <c r="AE1" t="str">
        <f>Strains!AD1</f>
        <v>c2</v>
      </c>
    </row>
    <row r="2" spans="1:31">
      <c r="A2">
        <f>C2</f>
        <v>1</v>
      </c>
      <c r="B2">
        <f>Strains!A2</f>
        <v>1</v>
      </c>
      <c r="C2">
        <f>Strains!B2</f>
        <v>1</v>
      </c>
      <c r="D2">
        <f>Strains!C2</f>
        <v>980043</v>
      </c>
      <c r="E2">
        <f>Strains!D2</f>
        <v>41640.438934837963</v>
      </c>
      <c r="F2">
        <f>Strains!E2</f>
        <v>71.88</v>
      </c>
      <c r="G2">
        <f>Strains!F2</f>
        <v>35.94</v>
      </c>
      <c r="H2">
        <f>Strains!G2</f>
        <v>-135</v>
      </c>
      <c r="I2">
        <f>Strains!H2</f>
        <v>-90.2</v>
      </c>
      <c r="J2">
        <f>Strains!I2</f>
        <v>12.5</v>
      </c>
      <c r="K2">
        <f>Strains!J2</f>
        <v>-169.28399999999999</v>
      </c>
      <c r="L2">
        <f>Strains!K2</f>
        <v>-15.89</v>
      </c>
      <c r="M2">
        <f>Strains!L2</f>
        <v>25.355</v>
      </c>
      <c r="N2">
        <f>Strains!M2</f>
        <v>0</v>
      </c>
      <c r="O2" t="str">
        <f>Strains!N2</f>
        <v>OFF</v>
      </c>
      <c r="P2">
        <f>Strains!O2</f>
        <v>32</v>
      </c>
      <c r="Q2">
        <f>Strains!P2</f>
        <v>100000</v>
      </c>
      <c r="R2">
        <f>Strains!Q2</f>
        <v>525</v>
      </c>
      <c r="S2">
        <f>Strains!R2</f>
        <v>233</v>
      </c>
      <c r="T2">
        <f>Strains!S2</f>
        <v>34</v>
      </c>
      <c r="U2">
        <f>Strains!T2</f>
        <v>15.924843782705475</v>
      </c>
      <c r="V2">
        <f>Strains!U2</f>
        <v>0.76686574010903508</v>
      </c>
      <c r="W2">
        <f>Strains!V2</f>
        <v>-90.305392130370663</v>
      </c>
      <c r="X2">
        <f>Strains!W2</f>
        <v>1.6243154240211083E-2</v>
      </c>
      <c r="Y2">
        <f>Strains!X2</f>
        <v>0.86319653529636475</v>
      </c>
      <c r="Z2">
        <f>Strains!Y2</f>
        <v>4.0331440546065071E-2</v>
      </c>
      <c r="AA2">
        <f>Strains!Z2</f>
        <v>4.4667844992403332</v>
      </c>
      <c r="AB2">
        <f>Strains!AA2</f>
        <v>0.19791427138567119</v>
      </c>
      <c r="AC2" t="str">
        <f>Strains!AB2</f>
        <v>****</v>
      </c>
      <c r="AD2" t="str">
        <f>Strains!AC2</f>
        <v>****</v>
      </c>
      <c r="AE2">
        <f>Strains!AD2</f>
        <v>1.1557152522600691</v>
      </c>
    </row>
    <row r="3" spans="1:31">
      <c r="A3">
        <f t="shared" ref="A3:A30" si="0">C3</f>
        <v>2</v>
      </c>
      <c r="B3">
        <f>Strains!A3</f>
        <v>2</v>
      </c>
      <c r="C3">
        <f>Strains!B3</f>
        <v>2</v>
      </c>
      <c r="D3">
        <f>Strains!C3</f>
        <v>980043</v>
      </c>
      <c r="E3">
        <f>Strains!D3</f>
        <v>41640.445556828701</v>
      </c>
      <c r="F3">
        <f>Strains!E3</f>
        <v>71.88</v>
      </c>
      <c r="G3">
        <f>Strains!F3</f>
        <v>35.94</v>
      </c>
      <c r="H3">
        <f>Strains!G3</f>
        <v>-135</v>
      </c>
      <c r="I3">
        <f>Strains!H3</f>
        <v>-90.2</v>
      </c>
      <c r="J3">
        <f>Strains!I3</f>
        <v>12.5</v>
      </c>
      <c r="K3">
        <f>Strains!J3</f>
        <v>-169.488</v>
      </c>
      <c r="L3">
        <f>Strains!K3</f>
        <v>-15.97</v>
      </c>
      <c r="M3">
        <f>Strains!L3</f>
        <v>14.785</v>
      </c>
      <c r="N3">
        <f>Strains!M3</f>
        <v>0</v>
      </c>
      <c r="O3" t="str">
        <f>Strains!N3</f>
        <v>OFF</v>
      </c>
      <c r="P3">
        <f>Strains!O3</f>
        <v>32</v>
      </c>
      <c r="Q3">
        <f>Strains!P3</f>
        <v>100578</v>
      </c>
      <c r="R3">
        <f>Strains!Q3</f>
        <v>529</v>
      </c>
      <c r="S3">
        <f>Strains!R3</f>
        <v>251</v>
      </c>
      <c r="T3">
        <f>Strains!S3</f>
        <v>33</v>
      </c>
      <c r="U3">
        <f>Strains!T3</f>
        <v>16.823896747272524</v>
      </c>
      <c r="V3">
        <f>Strains!U3</f>
        <v>0.9056677306769978</v>
      </c>
      <c r="W3">
        <f>Strains!V3</f>
        <v>-90.258630158352588</v>
      </c>
      <c r="X3">
        <f>Strains!W3</f>
        <v>1.781272531617482E-2</v>
      </c>
      <c r="Y3">
        <f>Strains!X3</f>
        <v>0.84333868775935694</v>
      </c>
      <c r="Z3">
        <f>Strains!Y3</f>
        <v>4.3271926290258951E-2</v>
      </c>
      <c r="AA3">
        <f>Strains!Z3</f>
        <v>4.3450654667503281</v>
      </c>
      <c r="AB3">
        <f>Strains!AA3</f>
        <v>0.22326516639195088</v>
      </c>
      <c r="AC3" t="str">
        <f>Strains!AB3</f>
        <v>****</v>
      </c>
      <c r="AD3" t="str">
        <f>Strains!AC3</f>
        <v>****</v>
      </c>
      <c r="AE3">
        <f>Strains!AD3</f>
        <v>1.355317473478733</v>
      </c>
    </row>
    <row r="4" spans="1:31">
      <c r="A4">
        <f t="shared" si="0"/>
        <v>3</v>
      </c>
      <c r="B4">
        <f>Strains!A4</f>
        <v>3</v>
      </c>
      <c r="C4">
        <f>Strains!B4</f>
        <v>3</v>
      </c>
      <c r="D4">
        <f>Strains!C4</f>
        <v>980043</v>
      </c>
      <c r="E4">
        <f>Strains!D4</f>
        <v>41640.452016550924</v>
      </c>
      <c r="F4">
        <f>Strains!E4</f>
        <v>71.88</v>
      </c>
      <c r="G4">
        <f>Strains!F4</f>
        <v>35.94</v>
      </c>
      <c r="H4">
        <f>Strains!G4</f>
        <v>-135</v>
      </c>
      <c r="I4">
        <f>Strains!H4</f>
        <v>-90.2</v>
      </c>
      <c r="J4">
        <f>Strains!I4</f>
        <v>12.5</v>
      </c>
      <c r="K4">
        <f>Strains!J4</f>
        <v>-169.97900000000001</v>
      </c>
      <c r="L4">
        <f>Strains!K4</f>
        <v>-15.97</v>
      </c>
      <c r="M4">
        <f>Strains!L4</f>
        <v>4.8099999999999996</v>
      </c>
      <c r="N4">
        <f>Strains!M4</f>
        <v>0</v>
      </c>
      <c r="O4" t="str">
        <f>Strains!N4</f>
        <v>OFF</v>
      </c>
      <c r="P4">
        <f>Strains!O4</f>
        <v>32</v>
      </c>
      <c r="Q4">
        <f>Strains!P4</f>
        <v>115000</v>
      </c>
      <c r="R4">
        <f>Strains!Q4</f>
        <v>605</v>
      </c>
      <c r="S4">
        <f>Strains!R4</f>
        <v>293</v>
      </c>
      <c r="T4">
        <f>Strains!S4</f>
        <v>41</v>
      </c>
      <c r="U4">
        <f>Strains!T4</f>
        <v>16.657246687592576</v>
      </c>
      <c r="V4">
        <f>Strains!U4</f>
        <v>0.74645477602799448</v>
      </c>
      <c r="W4">
        <f>Strains!V4</f>
        <v>-90.25345211833357</v>
      </c>
      <c r="X4">
        <f>Strains!W4</f>
        <v>1.4313640830864621E-2</v>
      </c>
      <c r="Y4">
        <f>Strains!X4</f>
        <v>0.81473986519639041</v>
      </c>
      <c r="Z4">
        <f>Strains!Y4</f>
        <v>3.4540112323821343E-2</v>
      </c>
      <c r="AA4">
        <f>Strains!Z4</f>
        <v>4.4289360872980685</v>
      </c>
      <c r="AB4">
        <f>Strains!AA4</f>
        <v>0.17852750905040524</v>
      </c>
      <c r="AC4" t="str">
        <f>Strains!AB4</f>
        <v>****</v>
      </c>
      <c r="AD4" t="str">
        <f>Strains!AC4</f>
        <v>****</v>
      </c>
      <c r="AE4">
        <f>Strains!AD4</f>
        <v>1.1956067854160832</v>
      </c>
    </row>
    <row r="5" spans="1:31">
      <c r="A5">
        <f t="shared" si="0"/>
        <v>4</v>
      </c>
      <c r="B5" s="11" t="s">
        <v>177</v>
      </c>
      <c r="C5">
        <f>AVERAGE(Strains!B5,Strains!B31)</f>
        <v>4</v>
      </c>
      <c r="D5">
        <f>AVERAGE(Strains!C5,Strains!C31)</f>
        <v>980043</v>
      </c>
      <c r="E5">
        <f>AVERAGE(Strains!D5,Strains!D31)</f>
        <v>41640.615180439811</v>
      </c>
      <c r="F5">
        <f>AVERAGE(Strains!E5,Strains!E31)</f>
        <v>71.88</v>
      </c>
      <c r="G5">
        <f>AVERAGE(Strains!F5,Strains!F31)</f>
        <v>35.94</v>
      </c>
      <c r="H5">
        <f>AVERAGE(Strains!G5,Strains!G31)</f>
        <v>-135</v>
      </c>
      <c r="I5">
        <f>AVERAGE(Strains!H5,Strains!H31)</f>
        <v>-90.2</v>
      </c>
      <c r="J5">
        <f>AVERAGE(Strains!I5,Strains!I31)</f>
        <v>12.5</v>
      </c>
      <c r="K5">
        <f>AVERAGE(Strains!J5,Strains!J31)</f>
        <v>-168.69</v>
      </c>
      <c r="L5">
        <f>AVERAGE(Strains!K5,Strains!K31)</f>
        <v>-15.97</v>
      </c>
      <c r="M5">
        <f>AVERAGE(Strains!L5,Strains!L31)</f>
        <v>-5.1150000000000002</v>
      </c>
      <c r="N5">
        <f>AVERAGE(Strains!M5,Strains!M31)</f>
        <v>0</v>
      </c>
      <c r="O5" t="s">
        <v>72</v>
      </c>
      <c r="P5">
        <f>AVERAGE(Strains!O5,Strains!O31)</f>
        <v>32</v>
      </c>
      <c r="Q5">
        <f>AVERAGE(Strains!P5,Strains!P31)</f>
        <v>167500</v>
      </c>
      <c r="R5">
        <f>AVERAGE(Strains!Q5,Strains!Q31)</f>
        <v>810</v>
      </c>
      <c r="S5">
        <f>AVERAGE(Strains!R5,Strains!R31)</f>
        <v>262</v>
      </c>
      <c r="T5">
        <f>AVERAGE(Strains!S5,Strains!S31)</f>
        <v>62</v>
      </c>
      <c r="U5">
        <f>AVERAGE(Strains!T5,Strains!T31)</f>
        <v>12.14894935588605</v>
      </c>
      <c r="V5">
        <f>1/2*SQRT(Strains!U5^2+Strains!U31^2)</f>
        <v>0.43075772828932202</v>
      </c>
      <c r="W5">
        <f>AVERAGE(Strains!V5,Strains!V31)</f>
        <v>-90.069613216002352</v>
      </c>
      <c r="X5">
        <f>1/2*SQRT(Strains!W5^2+Strains!W31^2)</f>
        <v>1.6676345412370053E-2</v>
      </c>
      <c r="Y5">
        <f>AVERAGE(Strains!X5,Strains!X31)</f>
        <v>1.1544955988608476</v>
      </c>
      <c r="Z5">
        <f>1/2*SQRT(Strains!Y5^2+Strains!Y31^2)</f>
        <v>4.6766731278463029E-2</v>
      </c>
      <c r="AA5">
        <f>AVERAGE(Strains!Z5,Strains!Z31)</f>
        <v>5.2047188140878404</v>
      </c>
      <c r="AB5">
        <f>1/2*SQRT(Strains!AA5^2+Strains!AA31^2)</f>
        <v>0.21057037023697464</v>
      </c>
      <c r="AC5">
        <f>AVERAGE(Strains!AB5,Strains!AB31)</f>
        <v>0.36920595574611337</v>
      </c>
      <c r="AD5" t="e">
        <f>1/2*SQRT(Strains!AC5^2+Strains!AC31^2)</f>
        <v>#VALUE!</v>
      </c>
      <c r="AE5">
        <f>AVERAGE(Strains!AD5,Strains!AD31)</f>
        <v>1.1457784855868636</v>
      </c>
    </row>
    <row r="6" spans="1:31">
      <c r="A6">
        <f t="shared" si="0"/>
        <v>5</v>
      </c>
      <c r="B6">
        <f>Strains!A6</f>
        <v>5</v>
      </c>
      <c r="C6">
        <f>Strains!B6</f>
        <v>5</v>
      </c>
      <c r="D6">
        <f>Strains!C6</f>
        <v>980043</v>
      </c>
      <c r="E6">
        <f>Strains!D6</f>
        <v>41640.466264814815</v>
      </c>
      <c r="F6">
        <f>Strains!E6</f>
        <v>71.88</v>
      </c>
      <c r="G6">
        <f>Strains!F6</f>
        <v>35.94</v>
      </c>
      <c r="H6">
        <f>Strains!G6</f>
        <v>-135</v>
      </c>
      <c r="I6">
        <f>Strains!H6</f>
        <v>-90.2</v>
      </c>
      <c r="J6">
        <f>Strains!I6</f>
        <v>12.5</v>
      </c>
      <c r="K6">
        <f>Strains!J6</f>
        <v>-167.56399999999999</v>
      </c>
      <c r="L6">
        <f>Strains!K6</f>
        <v>-16.184999999999999</v>
      </c>
      <c r="M6">
        <f>Strains!L6</f>
        <v>-15.824999999999999</v>
      </c>
      <c r="N6">
        <f>Strains!M6</f>
        <v>0</v>
      </c>
      <c r="O6" t="str">
        <f>Strains!N6</f>
        <v>OFF</v>
      </c>
      <c r="P6">
        <f>Strains!O6</f>
        <v>32</v>
      </c>
      <c r="Q6">
        <f>Strains!P6</f>
        <v>115000</v>
      </c>
      <c r="R6">
        <f>Strains!Q6</f>
        <v>606</v>
      </c>
      <c r="S6">
        <f>Strains!R6</f>
        <v>208</v>
      </c>
      <c r="T6">
        <f>Strains!S6</f>
        <v>43</v>
      </c>
      <c r="U6">
        <f>Strains!T6</f>
        <v>14.183777415007718</v>
      </c>
      <c r="V6">
        <f>Strains!U6</f>
        <v>0.72740919560883677</v>
      </c>
      <c r="W6">
        <f>Strains!V6</f>
        <v>-90.126726086404872</v>
      </c>
      <c r="X6">
        <f>Strains!W6</f>
        <v>2.2272504398213544E-2</v>
      </c>
      <c r="Y6">
        <f>Strains!X6</f>
        <v>1.0930776233837136</v>
      </c>
      <c r="Z6">
        <f>Strains!Y6</f>
        <v>6.1557053780558396E-2</v>
      </c>
      <c r="AA6">
        <f>Strains!Z6</f>
        <v>5.2848871517212235</v>
      </c>
      <c r="AB6">
        <f>Strains!AA6</f>
        <v>0.28148740381284548</v>
      </c>
      <c r="AC6" t="str">
        <f>Strains!AB6</f>
        <v>****</v>
      </c>
      <c r="AD6" t="str">
        <f>Strains!AC6</f>
        <v>****</v>
      </c>
      <c r="AE6">
        <f>Strains!AD6</f>
        <v>1.1838513325448905</v>
      </c>
    </row>
    <row r="7" spans="1:31">
      <c r="A7">
        <f t="shared" si="0"/>
        <v>6</v>
      </c>
      <c r="B7" s="11" t="s">
        <v>178</v>
      </c>
      <c r="C7">
        <f>AVERAGE(Strains!B7,Strains!B32)</f>
        <v>6</v>
      </c>
      <c r="D7">
        <f>AVERAGE(Strains!C7,Strains!C32)</f>
        <v>980043</v>
      </c>
      <c r="E7">
        <f>AVERAGE(Strains!D7,Strains!D32)</f>
        <v>41640.628221874998</v>
      </c>
      <c r="F7">
        <f>AVERAGE(Strains!E7,Strains!E32)</f>
        <v>71.88</v>
      </c>
      <c r="G7">
        <f>AVERAGE(Strains!F7,Strains!F32)</f>
        <v>35.94</v>
      </c>
      <c r="H7">
        <f>AVERAGE(Strains!G7,Strains!G32)</f>
        <v>-135</v>
      </c>
      <c r="I7">
        <f>AVERAGE(Strains!H7,Strains!H32)</f>
        <v>-90.2</v>
      </c>
      <c r="J7">
        <f>AVERAGE(Strains!I7,Strains!I32)</f>
        <v>12.5</v>
      </c>
      <c r="K7">
        <f>AVERAGE(Strains!J7,Strains!J32)</f>
        <v>-168.81899999999999</v>
      </c>
      <c r="L7">
        <f>AVERAGE(Strains!K7,Strains!K32)</f>
        <v>-16.315000000000001</v>
      </c>
      <c r="M7">
        <f>AVERAGE(Strains!L7,Strains!L32)</f>
        <v>-24.94</v>
      </c>
      <c r="N7">
        <f>AVERAGE(Strains!M7,Strains!M32)</f>
        <v>0</v>
      </c>
      <c r="O7" t="s">
        <v>72</v>
      </c>
      <c r="P7">
        <f>AVERAGE(Strains!O7,Strains!O32)</f>
        <v>32</v>
      </c>
      <c r="Q7">
        <f>AVERAGE(Strains!P7,Strains!P32)</f>
        <v>167500</v>
      </c>
      <c r="R7">
        <f>AVERAGE(Strains!Q7,Strains!Q32)</f>
        <v>808</v>
      </c>
      <c r="S7">
        <f>AVERAGE(Strains!R7,Strains!R32)</f>
        <v>214.5</v>
      </c>
      <c r="T7">
        <f>AVERAGE(Strains!S7,Strains!S32)</f>
        <v>58</v>
      </c>
      <c r="U7">
        <f>AVERAGE(Strains!T7,Strains!T32)</f>
        <v>9.2914963039252783</v>
      </c>
      <c r="V7">
        <f>1/2*SQRT(Strains!U7^2+Strains!U32^2)</f>
        <v>0.35383829542330425</v>
      </c>
      <c r="W7">
        <f>AVERAGE(Strains!V7,Strains!V32)</f>
        <v>-90.107530481522815</v>
      </c>
      <c r="X7">
        <f>1/2*SQRT(Strains!W7^2+Strains!W32^2)</f>
        <v>1.9069001330731819E-2</v>
      </c>
      <c r="Y7">
        <f>AVERAGE(Strains!X7,Strains!X32)</f>
        <v>1.1678525047663126</v>
      </c>
      <c r="Z7">
        <f>1/2*SQRT(Strains!Y7^2+Strains!Y32^2)</f>
        <v>5.4181845516904463E-2</v>
      </c>
      <c r="AA7">
        <f>AVERAGE(Strains!Z7,Strains!Z32)</f>
        <v>5.2498211211403945</v>
      </c>
      <c r="AB7">
        <f>1/2*SQRT(Strains!AA7^2+Strains!AA32^2)</f>
        <v>0.19074717550672529</v>
      </c>
      <c r="AC7">
        <f>AVERAGE(Strains!AB7,Strains!AB32)</f>
        <v>0.34951773974765799</v>
      </c>
      <c r="AD7" t="e">
        <f>1/2*SQRT(Strains!AC7^2+Strains!AC32^2)</f>
        <v>#VALUE!</v>
      </c>
      <c r="AE7">
        <f>AVERAGE(Strains!AD7,Strains!AD32)</f>
        <v>1.0416273220045069</v>
      </c>
    </row>
    <row r="8" spans="1:31">
      <c r="A8">
        <f t="shared" si="0"/>
        <v>7</v>
      </c>
      <c r="B8">
        <f>Strains!A8</f>
        <v>7</v>
      </c>
      <c r="C8">
        <f>Strains!B8</f>
        <v>7</v>
      </c>
      <c r="D8">
        <f>Strains!C8</f>
        <v>980043</v>
      </c>
      <c r="E8">
        <f>Strains!D8</f>
        <v>41640.480487962966</v>
      </c>
      <c r="F8">
        <f>Strains!E8</f>
        <v>71.88</v>
      </c>
      <c r="G8">
        <f>Strains!F8</f>
        <v>35.94</v>
      </c>
      <c r="H8">
        <f>Strains!G8</f>
        <v>-135</v>
      </c>
      <c r="I8">
        <f>Strains!H8</f>
        <v>-90.2</v>
      </c>
      <c r="J8">
        <f>Strains!I8</f>
        <v>12.5</v>
      </c>
      <c r="K8">
        <f>Strains!J8</f>
        <v>-169.43</v>
      </c>
      <c r="L8">
        <f>Strains!K8</f>
        <v>-16.315000000000001</v>
      </c>
      <c r="M8">
        <f>Strains!L8</f>
        <v>-34.53</v>
      </c>
      <c r="N8">
        <f>Strains!M8</f>
        <v>0</v>
      </c>
      <c r="O8" t="str">
        <f>Strains!N8</f>
        <v>OFF</v>
      </c>
      <c r="P8">
        <f>Strains!O8</f>
        <v>32</v>
      </c>
      <c r="Q8">
        <f>Strains!P8</f>
        <v>345000</v>
      </c>
      <c r="R8">
        <f>Strains!Q8</f>
        <v>1821</v>
      </c>
      <c r="S8">
        <f>Strains!R8</f>
        <v>398</v>
      </c>
      <c r="T8">
        <f>Strains!S8</f>
        <v>113</v>
      </c>
      <c r="U8">
        <f>Strains!T8</f>
        <v>7.4828468940048447</v>
      </c>
      <c r="V8">
        <f>Strains!U8</f>
        <v>0.26779351064643714</v>
      </c>
      <c r="W8">
        <f>Strains!V8</f>
        <v>-90.083389334117115</v>
      </c>
      <c r="X8">
        <f>Strains!W8</f>
        <v>1.7654995736489647E-2</v>
      </c>
      <c r="Y8">
        <f>Strains!X8</f>
        <v>1.0845603519712472</v>
      </c>
      <c r="Z8">
        <f>Strains!Y8</f>
        <v>4.637304132180927E-2</v>
      </c>
      <c r="AA8">
        <f>Strains!Z8</f>
        <v>4.4879362539514949</v>
      </c>
      <c r="AB8">
        <f>Strains!AA8</f>
        <v>0.15076616997839784</v>
      </c>
      <c r="AC8">
        <f>Strains!AB8</f>
        <v>0.60208560127063282</v>
      </c>
      <c r="AD8">
        <f>Strains!AC8</f>
        <v>7.5310690281619269E-2</v>
      </c>
      <c r="AE8">
        <f>Strains!AD8</f>
        <v>0.89146002198124119</v>
      </c>
    </row>
    <row r="9" spans="1:31">
      <c r="A9">
        <f t="shared" si="0"/>
        <v>8</v>
      </c>
      <c r="B9" s="11" t="s">
        <v>179</v>
      </c>
      <c r="C9">
        <f>AVERAGE(Strains!B9,Strains!B33)</f>
        <v>8</v>
      </c>
      <c r="D9">
        <f>AVERAGE(Strains!C9,Strains!C33)</f>
        <v>980043</v>
      </c>
      <c r="E9">
        <f>AVERAGE(Strains!D9,Strains!D33)</f>
        <v>41640.648264872681</v>
      </c>
      <c r="F9">
        <f>AVERAGE(Strains!E9,Strains!E33)</f>
        <v>71.88</v>
      </c>
      <c r="G9">
        <f>AVERAGE(Strains!F9,Strains!F33)</f>
        <v>35.94</v>
      </c>
      <c r="H9">
        <f>AVERAGE(Strains!G9,Strains!G33)</f>
        <v>-135</v>
      </c>
      <c r="I9">
        <f>AVERAGE(Strains!H9,Strains!H33)</f>
        <v>-90.2</v>
      </c>
      <c r="J9">
        <f>AVERAGE(Strains!I9,Strains!I33)</f>
        <v>12.5</v>
      </c>
      <c r="K9">
        <f>AVERAGE(Strains!J9,Strains!J33)</f>
        <v>-168.608</v>
      </c>
      <c r="L9">
        <f>AVERAGE(Strains!K9,Strains!K33)</f>
        <v>-16.32</v>
      </c>
      <c r="M9">
        <f>AVERAGE(Strains!L9,Strains!L33)</f>
        <v>-43.54</v>
      </c>
      <c r="N9">
        <f>AVERAGE(Strains!M9,Strains!M33)</f>
        <v>0</v>
      </c>
      <c r="O9" t="s">
        <v>72</v>
      </c>
      <c r="P9">
        <f>AVERAGE(Strains!O9,Strains!O33)</f>
        <v>32</v>
      </c>
      <c r="Q9">
        <f>AVERAGE(Strains!P9,Strains!P33)</f>
        <v>167500</v>
      </c>
      <c r="R9">
        <f>AVERAGE(Strains!Q9,Strains!Q33)</f>
        <v>811</v>
      </c>
      <c r="S9">
        <f>AVERAGE(Strains!R9,Strains!R33)</f>
        <v>281.5</v>
      </c>
      <c r="T9">
        <f>AVERAGE(Strains!S9,Strains!S33)</f>
        <v>65</v>
      </c>
      <c r="U9">
        <f>AVERAGE(Strains!T9,Strains!T33)</f>
        <v>12.161622312802187</v>
      </c>
      <c r="V9">
        <f>1/2*SQRT(Strains!U9^2+Strains!U33^2)</f>
        <v>0.43797123198286719</v>
      </c>
      <c r="W9">
        <f>AVERAGE(Strains!V9,Strains!V33)</f>
        <v>-90.053382984158219</v>
      </c>
      <c r="X9">
        <f>1/2*SQRT(Strains!W9^2+Strains!W33^2)</f>
        <v>1.7005558775213897E-2</v>
      </c>
      <c r="Y9">
        <f>AVERAGE(Strains!X9,Strains!X33)</f>
        <v>1.1040314085764993</v>
      </c>
      <c r="Z9">
        <f>1/2*SQRT(Strains!Y9^2+Strains!Y33^2)</f>
        <v>4.8490593074256509E-2</v>
      </c>
      <c r="AA9">
        <f>AVERAGE(Strains!Z9,Strains!Z33)</f>
        <v>5.3487203338010669</v>
      </c>
      <c r="AB9">
        <f>1/2*SQRT(Strains!AA9^2+Strains!AA33^2)</f>
        <v>0.20772962954071991</v>
      </c>
      <c r="AC9">
        <f>AVERAGE(Strains!AB9,Strains!AB33)</f>
        <v>0.45177652009371411</v>
      </c>
      <c r="AD9" t="e">
        <f>1/2*SQRT(Strains!AC9^2+Strains!AC33^2)</f>
        <v>#VALUE!</v>
      </c>
      <c r="AE9">
        <f>AVERAGE(Strains!AD9,Strains!AD33)</f>
        <v>1.1505951156431566</v>
      </c>
    </row>
    <row r="10" spans="1:31">
      <c r="A10">
        <f t="shared" si="0"/>
        <v>9</v>
      </c>
      <c r="B10">
        <f>Strains!A10</f>
        <v>9</v>
      </c>
      <c r="C10">
        <f>Strains!B10</f>
        <v>9</v>
      </c>
      <c r="D10">
        <f>Strains!C10</f>
        <v>980043</v>
      </c>
      <c r="E10">
        <f>Strains!D10</f>
        <v>41640.508810763888</v>
      </c>
      <c r="F10">
        <f>Strains!E10</f>
        <v>71.88</v>
      </c>
      <c r="G10">
        <f>Strains!F10</f>
        <v>35.94</v>
      </c>
      <c r="H10">
        <f>Strains!G10</f>
        <v>-135</v>
      </c>
      <c r="I10">
        <f>Strains!H10</f>
        <v>-90.2</v>
      </c>
      <c r="J10">
        <f>Strains!I10</f>
        <v>12.5</v>
      </c>
      <c r="K10">
        <f>Strains!J10</f>
        <v>-167.61500000000001</v>
      </c>
      <c r="L10">
        <f>Strains!K10</f>
        <v>-16.395</v>
      </c>
      <c r="M10">
        <f>Strains!L10</f>
        <v>-54.3</v>
      </c>
      <c r="N10">
        <f>Strains!M10</f>
        <v>0</v>
      </c>
      <c r="O10" t="str">
        <f>Strains!N10</f>
        <v>OFF</v>
      </c>
      <c r="P10">
        <f>Strains!O10</f>
        <v>32</v>
      </c>
      <c r="Q10">
        <f>Strains!P10</f>
        <v>115000</v>
      </c>
      <c r="R10">
        <f>Strains!Q10</f>
        <v>605</v>
      </c>
      <c r="S10">
        <f>Strains!R10</f>
        <v>205</v>
      </c>
      <c r="T10">
        <f>Strains!S10</f>
        <v>31</v>
      </c>
      <c r="U10">
        <f>Strains!T10</f>
        <v>16.05199845911676</v>
      </c>
      <c r="V10">
        <f>Strains!U10</f>
        <v>0.83488719997809979</v>
      </c>
      <c r="W10">
        <f>Strains!V10</f>
        <v>-90.092457709131082</v>
      </c>
      <c r="X10">
        <f>Strains!W10</f>
        <v>2.4703328768192333E-2</v>
      </c>
      <c r="Y10">
        <f>Strains!X10</f>
        <v>1.1971216812335113</v>
      </c>
      <c r="Z10">
        <f>Strains!Y10</f>
        <v>7.1046430749806724E-2</v>
      </c>
      <c r="AA10">
        <f>Strains!Z10</f>
        <v>5.2025965889404802</v>
      </c>
      <c r="AB10">
        <f>Strains!AA10</f>
        <v>0.36873001746241535</v>
      </c>
      <c r="AC10" t="str">
        <f>Strains!AB10</f>
        <v>****</v>
      </c>
      <c r="AD10" t="str">
        <f>Strains!AC10</f>
        <v>****</v>
      </c>
      <c r="AE10">
        <f>Strains!AD10</f>
        <v>1.3097059023832711</v>
      </c>
    </row>
    <row r="11" spans="1:31">
      <c r="A11">
        <f t="shared" si="0"/>
        <v>10</v>
      </c>
      <c r="B11">
        <f>Strains!A11</f>
        <v>10</v>
      </c>
      <c r="C11">
        <f>Strains!B11</f>
        <v>10</v>
      </c>
      <c r="D11">
        <f>Strains!C11</f>
        <v>980043</v>
      </c>
      <c r="E11">
        <f>Strains!D11</f>
        <v>41640.515905787041</v>
      </c>
      <c r="F11">
        <f>Strains!E11</f>
        <v>71.88</v>
      </c>
      <c r="G11">
        <f>Strains!F11</f>
        <v>35.94</v>
      </c>
      <c r="H11">
        <f>Strains!G11</f>
        <v>-135</v>
      </c>
      <c r="I11">
        <f>Strains!H11</f>
        <v>-90.2</v>
      </c>
      <c r="J11">
        <f>Strains!I11</f>
        <v>12.5</v>
      </c>
      <c r="K11">
        <f>Strains!J11</f>
        <v>-167.70699999999999</v>
      </c>
      <c r="L11">
        <f>Strains!K11</f>
        <v>-16.535</v>
      </c>
      <c r="M11">
        <f>Strains!L11</f>
        <v>-65.114999999999995</v>
      </c>
      <c r="N11">
        <f>Strains!M11</f>
        <v>0</v>
      </c>
      <c r="O11" t="str">
        <f>Strains!N11</f>
        <v>OFF</v>
      </c>
      <c r="P11">
        <f>Strains!O11</f>
        <v>32</v>
      </c>
      <c r="Q11">
        <f>Strains!P11</f>
        <v>115000</v>
      </c>
      <c r="R11">
        <f>Strains!Q11</f>
        <v>605</v>
      </c>
      <c r="S11">
        <f>Strains!R11</f>
        <v>295</v>
      </c>
      <c r="T11">
        <f>Strains!S11</f>
        <v>47</v>
      </c>
      <c r="U11">
        <f>Strains!T11</f>
        <v>17.174727853052232</v>
      </c>
      <c r="V11">
        <f>Strains!U11</f>
        <v>0.47298943313864344</v>
      </c>
      <c r="W11">
        <f>Strains!V11</f>
        <v>-90.24518653156936</v>
      </c>
      <c r="X11">
        <f>Strains!W11</f>
        <v>8.4165631552765539E-3</v>
      </c>
      <c r="Y11">
        <f>Strains!X11</f>
        <v>0.77147166234228504</v>
      </c>
      <c r="Z11">
        <f>Strains!Y11</f>
        <v>1.9850313400202022E-2</v>
      </c>
      <c r="AA11">
        <f>Strains!Z11</f>
        <v>4.0315425666456361</v>
      </c>
      <c r="AB11">
        <f>Strains!AA11</f>
        <v>0.10452351778382328</v>
      </c>
      <c r="AC11" t="str">
        <f>Strains!AB11</f>
        <v>****</v>
      </c>
      <c r="AD11" t="str">
        <f>Strains!AC11</f>
        <v>****</v>
      </c>
      <c r="AE11">
        <f>Strains!AD11</f>
        <v>0.76621062073371859</v>
      </c>
    </row>
    <row r="12" spans="1:31">
      <c r="A12">
        <f t="shared" si="0"/>
        <v>11</v>
      </c>
      <c r="B12">
        <f>Strains!A12</f>
        <v>11</v>
      </c>
      <c r="C12">
        <f>Strains!B12</f>
        <v>11</v>
      </c>
      <c r="D12">
        <f>Strains!C12</f>
        <v>980043</v>
      </c>
      <c r="E12">
        <f>Strains!D12</f>
        <v>41640.523006944444</v>
      </c>
      <c r="F12">
        <f>Strains!E12</f>
        <v>71.88</v>
      </c>
      <c r="G12">
        <f>Strains!F12</f>
        <v>35.94</v>
      </c>
      <c r="H12">
        <f>Strains!G12</f>
        <v>-135</v>
      </c>
      <c r="I12">
        <f>Strains!H12</f>
        <v>-90.2</v>
      </c>
      <c r="J12">
        <f>Strains!I12</f>
        <v>12.5</v>
      </c>
      <c r="K12">
        <f>Strains!J12</f>
        <v>-168.52099999999999</v>
      </c>
      <c r="L12">
        <f>Strains!K12</f>
        <v>-16.899999999999999</v>
      </c>
      <c r="M12">
        <f>Strains!L12</f>
        <v>-76.67</v>
      </c>
      <c r="N12">
        <f>Strains!M12</f>
        <v>0</v>
      </c>
      <c r="O12" t="str">
        <f>Strains!N12</f>
        <v>OFF</v>
      </c>
      <c r="P12">
        <f>Strains!O12</f>
        <v>32</v>
      </c>
      <c r="Q12">
        <f>Strains!P12</f>
        <v>115000</v>
      </c>
      <c r="R12">
        <f>Strains!Q12</f>
        <v>607</v>
      </c>
      <c r="S12">
        <f>Strains!R12</f>
        <v>259</v>
      </c>
      <c r="T12">
        <f>Strains!S12</f>
        <v>45</v>
      </c>
      <c r="U12">
        <f>Strains!T12</f>
        <v>14.241744224203577</v>
      </c>
      <c r="V12">
        <f>Strains!U12</f>
        <v>0.61592571845905786</v>
      </c>
      <c r="W12">
        <f>Strains!V12</f>
        <v>-90.281173259986261</v>
      </c>
      <c r="X12">
        <f>Strains!W12</f>
        <v>1.3613908973073467E-2</v>
      </c>
      <c r="Y12">
        <f>Strains!X12</f>
        <v>0.78818314509060883</v>
      </c>
      <c r="Z12">
        <f>Strains!Y12</f>
        <v>3.2812026877539452E-2</v>
      </c>
      <c r="AA12">
        <f>Strains!Z12</f>
        <v>4.0895544090241653</v>
      </c>
      <c r="AB12">
        <f>Strains!AA12</f>
        <v>0.14835360794951452</v>
      </c>
      <c r="AC12" t="str">
        <f>Strains!AB12</f>
        <v>****</v>
      </c>
      <c r="AD12" t="str">
        <f>Strains!AC12</f>
        <v>****</v>
      </c>
      <c r="AE12">
        <f>Strains!AD12</f>
        <v>1.0616201258422471</v>
      </c>
    </row>
    <row r="13" spans="1:31">
      <c r="A13">
        <f t="shared" si="0"/>
        <v>12</v>
      </c>
      <c r="B13">
        <f>Strains!A23</f>
        <v>22</v>
      </c>
      <c r="C13">
        <f>Strains!B23</f>
        <v>12</v>
      </c>
      <c r="D13">
        <f>Strains!C23</f>
        <v>980043</v>
      </c>
      <c r="E13">
        <f>Strains!D23</f>
        <v>41640.616035185187</v>
      </c>
      <c r="F13">
        <f>Strains!E23</f>
        <v>71.88</v>
      </c>
      <c r="G13">
        <f>Strains!F23</f>
        <v>35.94</v>
      </c>
      <c r="H13">
        <f>Strains!G23</f>
        <v>-135</v>
      </c>
      <c r="I13">
        <f>Strains!H23</f>
        <v>-90.2</v>
      </c>
      <c r="J13">
        <f>Strains!I23</f>
        <v>12.5</v>
      </c>
      <c r="K13">
        <f>Strains!J23</f>
        <v>-166.934</v>
      </c>
      <c r="L13">
        <f>Strains!K23</f>
        <v>-15.89</v>
      </c>
      <c r="M13">
        <f>Strains!L23</f>
        <v>25.355</v>
      </c>
      <c r="N13">
        <f>Strains!M23</f>
        <v>0</v>
      </c>
      <c r="O13" t="str">
        <f>Strains!N23</f>
        <v>OFF</v>
      </c>
      <c r="P13">
        <f>Strains!O23</f>
        <v>32</v>
      </c>
      <c r="Q13">
        <f>Strains!P23</f>
        <v>115000</v>
      </c>
      <c r="R13">
        <f>Strains!Q23</f>
        <v>609</v>
      </c>
      <c r="S13">
        <f>Strains!R23</f>
        <v>293</v>
      </c>
      <c r="T13">
        <f>Strains!S23</f>
        <v>32</v>
      </c>
      <c r="U13">
        <f>Strains!T23</f>
        <v>16.032606606229987</v>
      </c>
      <c r="V13">
        <f>Strains!U23</f>
        <v>0.96881444579534248</v>
      </c>
      <c r="W13">
        <f>Strains!V23</f>
        <v>-90.255487337206233</v>
      </c>
      <c r="X13">
        <f>Strains!W23</f>
        <v>1.9394632563588855E-2</v>
      </c>
      <c r="Y13">
        <f>Strains!X23</f>
        <v>0.83075794769113664</v>
      </c>
      <c r="Z13">
        <f>Strains!Y23</f>
        <v>4.803215056048224E-2</v>
      </c>
      <c r="AA13">
        <f>Strains!Z23</f>
        <v>4.3236585830972398</v>
      </c>
      <c r="AB13">
        <f>Strains!AA23</f>
        <v>0.23458790670325663</v>
      </c>
      <c r="AC13" t="str">
        <f>Strains!AB23</f>
        <v>****</v>
      </c>
      <c r="AD13" t="str">
        <f>Strains!AC23</f>
        <v>****</v>
      </c>
      <c r="AE13">
        <f>Strains!AD23</f>
        <v>1.5623342920790757</v>
      </c>
    </row>
    <row r="14" spans="1:31">
      <c r="A14">
        <f t="shared" si="0"/>
        <v>13</v>
      </c>
      <c r="B14">
        <f>Strains!A22</f>
        <v>21</v>
      </c>
      <c r="C14">
        <f>Strains!B22</f>
        <v>13</v>
      </c>
      <c r="D14">
        <f>Strains!C22</f>
        <v>980043</v>
      </c>
      <c r="E14">
        <f>Strains!D22</f>
        <v>41640.608853935184</v>
      </c>
      <c r="F14">
        <f>Strains!E22</f>
        <v>71.88</v>
      </c>
      <c r="G14">
        <f>Strains!F22</f>
        <v>35.94</v>
      </c>
      <c r="H14">
        <f>Strains!G22</f>
        <v>-135</v>
      </c>
      <c r="I14">
        <f>Strains!H22</f>
        <v>-90.2</v>
      </c>
      <c r="J14">
        <f>Strains!I22</f>
        <v>12.5</v>
      </c>
      <c r="K14">
        <f>Strains!J22</f>
        <v>-167.13800000000001</v>
      </c>
      <c r="L14">
        <f>Strains!K22</f>
        <v>-15.97</v>
      </c>
      <c r="M14">
        <f>Strains!L22</f>
        <v>14.785</v>
      </c>
      <c r="N14">
        <f>Strains!M22</f>
        <v>0</v>
      </c>
      <c r="O14" t="str">
        <f>Strains!N22</f>
        <v>OFF</v>
      </c>
      <c r="P14">
        <f>Strains!O22</f>
        <v>32</v>
      </c>
      <c r="Q14">
        <f>Strains!P22</f>
        <v>115000</v>
      </c>
      <c r="R14">
        <f>Strains!Q22</f>
        <v>612</v>
      </c>
      <c r="S14">
        <f>Strains!R22</f>
        <v>288</v>
      </c>
      <c r="T14">
        <f>Strains!S22</f>
        <v>36</v>
      </c>
      <c r="U14">
        <f>Strains!T22</f>
        <v>14.586224385449087</v>
      </c>
      <c r="V14">
        <f>Strains!U22</f>
        <v>0.92281757704675949</v>
      </c>
      <c r="W14">
        <f>Strains!V22</f>
        <v>-90.234123938697294</v>
      </c>
      <c r="X14">
        <f>Strains!W22</f>
        <v>1.7763450229635689E-2</v>
      </c>
      <c r="Y14">
        <f>Strains!X22</f>
        <v>0.71608857121139546</v>
      </c>
      <c r="Z14">
        <f>Strains!Y22</f>
        <v>4.1602470329769964E-2</v>
      </c>
      <c r="AA14">
        <f>Strains!Z22</f>
        <v>4.0257717943675058</v>
      </c>
      <c r="AB14">
        <f>Strains!AA22</f>
        <v>0.196379251473557</v>
      </c>
      <c r="AC14" t="str">
        <f>Strains!AB22</f>
        <v>****</v>
      </c>
      <c r="AD14" t="str">
        <f>Strains!AC22</f>
        <v>****</v>
      </c>
      <c r="AE14">
        <f>Strains!AD22</f>
        <v>1.572155222711165</v>
      </c>
    </row>
    <row r="15" spans="1:31">
      <c r="A15">
        <f t="shared" si="0"/>
        <v>14</v>
      </c>
      <c r="B15">
        <f>Strains!A21</f>
        <v>20</v>
      </c>
      <c r="C15">
        <f>Strains!B21</f>
        <v>14</v>
      </c>
      <c r="D15">
        <f>Strains!C21</f>
        <v>980043</v>
      </c>
      <c r="E15">
        <f>Strains!D21</f>
        <v>41640.601693634257</v>
      </c>
      <c r="F15">
        <f>Strains!E21</f>
        <v>71.88</v>
      </c>
      <c r="G15">
        <f>Strains!F21</f>
        <v>35.94</v>
      </c>
      <c r="H15">
        <f>Strains!G21</f>
        <v>-135</v>
      </c>
      <c r="I15">
        <f>Strains!H21</f>
        <v>-90.2</v>
      </c>
      <c r="J15">
        <f>Strains!I21</f>
        <v>12.5</v>
      </c>
      <c r="K15">
        <f>Strains!J21</f>
        <v>-167.62899999999999</v>
      </c>
      <c r="L15">
        <f>Strains!K21</f>
        <v>-15.97</v>
      </c>
      <c r="M15">
        <f>Strains!L21</f>
        <v>4.8099999999999996</v>
      </c>
      <c r="N15">
        <f>Strains!M21</f>
        <v>0</v>
      </c>
      <c r="O15" t="str">
        <f>Strains!N21</f>
        <v>OFF</v>
      </c>
      <c r="P15">
        <f>Strains!O21</f>
        <v>32</v>
      </c>
      <c r="Q15">
        <f>Strains!P21</f>
        <v>115000</v>
      </c>
      <c r="R15">
        <f>Strains!Q21</f>
        <v>610</v>
      </c>
      <c r="S15">
        <f>Strains!R21</f>
        <v>262</v>
      </c>
      <c r="T15">
        <f>Strains!S21</f>
        <v>40</v>
      </c>
      <c r="U15">
        <f>Strains!T21</f>
        <v>15.268717259026584</v>
      </c>
      <c r="V15">
        <f>Strains!U21</f>
        <v>0.63974696654753505</v>
      </c>
      <c r="W15">
        <f>Strains!V21</f>
        <v>-90.256736569521038</v>
      </c>
      <c r="X15">
        <f>Strains!W21</f>
        <v>1.310797428760623E-2</v>
      </c>
      <c r="Y15">
        <f>Strains!X21</f>
        <v>0.79168289118625434</v>
      </c>
      <c r="Z15">
        <f>Strains!Y21</f>
        <v>3.1331437318388319E-2</v>
      </c>
      <c r="AA15">
        <f>Strains!Z21</f>
        <v>4.0436822981892053</v>
      </c>
      <c r="AB15">
        <f>Strains!AA21</f>
        <v>0.14964351849667215</v>
      </c>
      <c r="AC15" t="str">
        <f>Strains!AB21</f>
        <v>****</v>
      </c>
      <c r="AD15" t="str">
        <f>Strains!AC21</f>
        <v>****</v>
      </c>
      <c r="AE15">
        <f>Strains!AD21</f>
        <v>1.0754248504095838</v>
      </c>
    </row>
    <row r="16" spans="1:31">
      <c r="A16">
        <f t="shared" si="0"/>
        <v>15</v>
      </c>
      <c r="B16">
        <f>Strains!A20</f>
        <v>19</v>
      </c>
      <c r="C16">
        <f>Strains!B20</f>
        <v>15</v>
      </c>
      <c r="D16">
        <f>Strains!C20</f>
        <v>980043</v>
      </c>
      <c r="E16">
        <f>Strains!D20</f>
        <v>41640.594443865739</v>
      </c>
      <c r="F16">
        <f>Strains!E20</f>
        <v>71.88</v>
      </c>
      <c r="G16">
        <f>Strains!F20</f>
        <v>35.94</v>
      </c>
      <c r="H16">
        <f>Strains!G20</f>
        <v>-135</v>
      </c>
      <c r="I16">
        <f>Strains!H20</f>
        <v>-90.2</v>
      </c>
      <c r="J16">
        <f>Strains!I20</f>
        <v>12.5</v>
      </c>
      <c r="K16">
        <f>Strains!J20</f>
        <v>-166.34</v>
      </c>
      <c r="L16">
        <f>Strains!K20</f>
        <v>-15.97</v>
      </c>
      <c r="M16">
        <f>Strains!L20</f>
        <v>-5.1150000000000002</v>
      </c>
      <c r="N16">
        <f>Strains!M20</f>
        <v>0</v>
      </c>
      <c r="O16" t="str">
        <f>Strains!N20</f>
        <v>OFF</v>
      </c>
      <c r="P16">
        <f>Strains!O20</f>
        <v>32</v>
      </c>
      <c r="Q16">
        <f>Strains!P20</f>
        <v>115000</v>
      </c>
      <c r="R16">
        <f>Strains!Q20</f>
        <v>612</v>
      </c>
      <c r="S16">
        <f>Strains!R20</f>
        <v>215</v>
      </c>
      <c r="T16">
        <f>Strains!S20</f>
        <v>22</v>
      </c>
      <c r="U16">
        <f>Strains!T20</f>
        <v>17.209184355427489</v>
      </c>
      <c r="V16">
        <f>Strains!U20</f>
        <v>1.2053107579714946</v>
      </c>
      <c r="W16">
        <f>Strains!V20</f>
        <v>-90.066191576925078</v>
      </c>
      <c r="X16">
        <f>Strains!W20</f>
        <v>3.4003465042427045E-2</v>
      </c>
      <c r="Y16">
        <f>Strains!X20</f>
        <v>1.2649654214014354</v>
      </c>
      <c r="Z16">
        <f>Strains!Y20</f>
        <v>0.10157322539563435</v>
      </c>
      <c r="AA16">
        <f>Strains!Z20</f>
        <v>5.2882564214214032</v>
      </c>
      <c r="AB16">
        <f>Strains!AA20</f>
        <v>0.55664215017105834</v>
      </c>
      <c r="AC16" t="str">
        <f>Strains!AB20</f>
        <v>****</v>
      </c>
      <c r="AD16" t="str">
        <f>Strains!AC20</f>
        <v>****</v>
      </c>
      <c r="AE16">
        <f>Strains!AD20</f>
        <v>1.8077352174452097</v>
      </c>
    </row>
    <row r="17" spans="1:31">
      <c r="A17">
        <f t="shared" si="0"/>
        <v>16</v>
      </c>
      <c r="B17">
        <f>Strains!A19</f>
        <v>18</v>
      </c>
      <c r="C17">
        <f>Strains!B19</f>
        <v>16</v>
      </c>
      <c r="D17">
        <f>Strains!C19</f>
        <v>980043</v>
      </c>
      <c r="E17">
        <f>Strains!D19</f>
        <v>41640.587230555553</v>
      </c>
      <c r="F17">
        <f>Strains!E19</f>
        <v>71.88</v>
      </c>
      <c r="G17">
        <f>Strains!F19</f>
        <v>35.94</v>
      </c>
      <c r="H17">
        <f>Strains!G19</f>
        <v>-135</v>
      </c>
      <c r="I17">
        <f>Strains!H19</f>
        <v>-90.2</v>
      </c>
      <c r="J17">
        <f>Strains!I19</f>
        <v>12.5</v>
      </c>
      <c r="K17">
        <f>Strains!J19</f>
        <v>-165.214</v>
      </c>
      <c r="L17">
        <f>Strains!K19</f>
        <v>-16.184999999999999</v>
      </c>
      <c r="M17">
        <f>Strains!L19</f>
        <v>-15.824999999999999</v>
      </c>
      <c r="N17">
        <f>Strains!M19</f>
        <v>0</v>
      </c>
      <c r="O17" t="str">
        <f>Strains!N19</f>
        <v>OFF</v>
      </c>
      <c r="P17">
        <f>Strains!O19</f>
        <v>32</v>
      </c>
      <c r="Q17">
        <f>Strains!P19</f>
        <v>115000</v>
      </c>
      <c r="R17">
        <f>Strains!Q19</f>
        <v>613</v>
      </c>
      <c r="S17">
        <f>Strains!R19</f>
        <v>199</v>
      </c>
      <c r="T17">
        <f>Strains!S19</f>
        <v>43</v>
      </c>
      <c r="U17">
        <f>Strains!T19</f>
        <v>14.871143873889999</v>
      </c>
      <c r="V17">
        <f>Strains!U19</f>
        <v>0.80184306469047162</v>
      </c>
      <c r="W17">
        <f>Strains!V19</f>
        <v>-90.041983625843628</v>
      </c>
      <c r="X17">
        <f>Strains!W19</f>
        <v>2.7310900633903627E-2</v>
      </c>
      <c r="Y17">
        <f>Strains!X19</f>
        <v>1.2895990884243411</v>
      </c>
      <c r="Z17">
        <f>Strains!Y19</f>
        <v>8.495013931969754E-2</v>
      </c>
      <c r="AA17">
        <f>Strains!Z19</f>
        <v>6.4348167906328877</v>
      </c>
      <c r="AB17">
        <f>Strains!AA19</f>
        <v>0.4290725391724472</v>
      </c>
      <c r="AC17" t="str">
        <f>Strains!AB19</f>
        <v>****</v>
      </c>
      <c r="AD17" t="str">
        <f>Strains!AC19</f>
        <v>****</v>
      </c>
      <c r="AE17">
        <f>Strains!AD19</f>
        <v>1.2120580552960436</v>
      </c>
    </row>
    <row r="18" spans="1:31">
      <c r="A18">
        <f t="shared" si="0"/>
        <v>17</v>
      </c>
      <c r="B18" s="11" t="s">
        <v>180</v>
      </c>
      <c r="C18">
        <f>AVERAGE(Strains!B18,Strains!B35)</f>
        <v>17</v>
      </c>
      <c r="D18">
        <f>AVERAGE(Strains!C18,Strains!C35)</f>
        <v>980043</v>
      </c>
      <c r="E18">
        <f>AVERAGE(Strains!D18,Strains!D35)</f>
        <v>41640.699439988428</v>
      </c>
      <c r="F18">
        <f>AVERAGE(Strains!E18,Strains!E35)</f>
        <v>71.88</v>
      </c>
      <c r="G18">
        <f>AVERAGE(Strains!F18,Strains!F35)</f>
        <v>35.94</v>
      </c>
      <c r="H18">
        <f>AVERAGE(Strains!G18,Strains!G35)</f>
        <v>-135</v>
      </c>
      <c r="I18">
        <f>AVERAGE(Strains!H18,Strains!H35)</f>
        <v>-90.2</v>
      </c>
      <c r="J18">
        <f>AVERAGE(Strains!I18,Strains!I35)</f>
        <v>12.5</v>
      </c>
      <c r="K18">
        <f>AVERAGE(Strains!J18,Strains!J35)</f>
        <v>-166.46899999999999</v>
      </c>
      <c r="L18">
        <f>AVERAGE(Strains!K18,Strains!K35)</f>
        <v>-16.315000000000001</v>
      </c>
      <c r="M18">
        <f>AVERAGE(Strains!L18,Strains!L35)</f>
        <v>-24.94</v>
      </c>
      <c r="N18">
        <f>AVERAGE(Strains!M18,Strains!M35)</f>
        <v>0</v>
      </c>
      <c r="O18" t="s">
        <v>72</v>
      </c>
      <c r="P18">
        <f>AVERAGE(Strains!O18,Strains!O35)</f>
        <v>32</v>
      </c>
      <c r="Q18">
        <f>AVERAGE(Strains!P18,Strains!P35)</f>
        <v>167500</v>
      </c>
      <c r="R18">
        <f>AVERAGE(Strains!Q18,Strains!Q35)</f>
        <v>825.5</v>
      </c>
      <c r="S18">
        <f>AVERAGE(Strains!R18,Strains!R35)</f>
        <v>240</v>
      </c>
      <c r="T18">
        <f>AVERAGE(Strains!S18,Strains!S35)</f>
        <v>62.5</v>
      </c>
      <c r="U18">
        <f>AVERAGE(Strains!T18,Strains!T35)</f>
        <v>11.037459411955183</v>
      </c>
      <c r="V18">
        <f>1/2*SQRT(Strains!U18^2+Strains!U35^2)</f>
        <v>0.40989547150968098</v>
      </c>
      <c r="W18">
        <f>AVERAGE(Strains!V18,Strains!V35)</f>
        <v>-90.041177773430164</v>
      </c>
      <c r="X18">
        <f>1/2*SQRT(Strains!W18^2+Strains!W35^2)</f>
        <v>1.7956068632589105E-2</v>
      </c>
      <c r="Y18">
        <f>AVERAGE(Strains!X18,Strains!X35)</f>
        <v>1.181774625806514</v>
      </c>
      <c r="Z18">
        <f>1/2*SQRT(Strains!Y18^2+Strains!Y35^2)</f>
        <v>5.1383372195631154E-2</v>
      </c>
      <c r="AA18">
        <f>AVERAGE(Strains!Z18,Strains!Z35)</f>
        <v>5.379658452494815</v>
      </c>
      <c r="AB18">
        <f>1/2*SQRT(Strains!AA18^2+Strains!AA35^2)</f>
        <v>0.20889690278099921</v>
      </c>
      <c r="AC18">
        <f>AVERAGE(Strains!AB18,Strains!AB35)</f>
        <v>0.56342624062218183</v>
      </c>
      <c r="AD18" t="e">
        <f>1/2*SQRT(Strains!AC18^2+Strains!AC35^2)</f>
        <v>#VALUE!</v>
      </c>
      <c r="AE18">
        <f>AVERAGE(Strains!AD18,Strains!AD35)</f>
        <v>1.0791284002518091</v>
      </c>
    </row>
    <row r="19" spans="1:31">
      <c r="A19">
        <f t="shared" si="0"/>
        <v>18</v>
      </c>
      <c r="B19">
        <f>Strains!A17</f>
        <v>16</v>
      </c>
      <c r="C19">
        <f>Strains!B17</f>
        <v>18</v>
      </c>
      <c r="D19">
        <f>Strains!C17</f>
        <v>980043</v>
      </c>
      <c r="E19">
        <f>Strains!D17</f>
        <v>41640.558741898145</v>
      </c>
      <c r="F19">
        <f>Strains!E17</f>
        <v>71.88</v>
      </c>
      <c r="G19">
        <f>Strains!F17</f>
        <v>35.94</v>
      </c>
      <c r="H19">
        <f>Strains!G17</f>
        <v>-135</v>
      </c>
      <c r="I19">
        <f>Strains!H17</f>
        <v>-90.2</v>
      </c>
      <c r="J19">
        <f>Strains!I17</f>
        <v>12.5</v>
      </c>
      <c r="K19">
        <f>Strains!J17</f>
        <v>-167.08</v>
      </c>
      <c r="L19">
        <f>Strains!K17</f>
        <v>-16.315000000000001</v>
      </c>
      <c r="M19">
        <f>Strains!L17</f>
        <v>-34.53</v>
      </c>
      <c r="N19">
        <f>Strains!M17</f>
        <v>0</v>
      </c>
      <c r="O19" t="str">
        <f>Strains!N17</f>
        <v>OFF</v>
      </c>
      <c r="P19">
        <f>Strains!O17</f>
        <v>32</v>
      </c>
      <c r="Q19">
        <f>Strains!P17</f>
        <v>345000</v>
      </c>
      <c r="R19">
        <f>Strains!Q17</f>
        <v>1832</v>
      </c>
      <c r="S19">
        <f>Strains!R17</f>
        <v>485</v>
      </c>
      <c r="T19">
        <f>Strains!S17</f>
        <v>130</v>
      </c>
      <c r="U19">
        <f>Strains!T17</f>
        <v>12.118808259744533</v>
      </c>
      <c r="V19">
        <f>Strains!U17</f>
        <v>0.46772901418688811</v>
      </c>
      <c r="W19">
        <f>Strains!V17</f>
        <v>-90.022493995075848</v>
      </c>
      <c r="X19">
        <f>Strains!W17</f>
        <v>1.9936149666334519E-2</v>
      </c>
      <c r="Y19">
        <f>Strains!X17</f>
        <v>1.2978666826540755</v>
      </c>
      <c r="Z19">
        <f>Strains!Y17</f>
        <v>6.2932386868036941E-2</v>
      </c>
      <c r="AA19">
        <f>Strains!Z17</f>
        <v>6.1826738084343029</v>
      </c>
      <c r="AB19">
        <f>Strains!AA17</f>
        <v>0.2664512038976492</v>
      </c>
      <c r="AC19" t="str">
        <f>Strains!AB17</f>
        <v>****</v>
      </c>
      <c r="AD19" t="str">
        <f>Strains!AC17</f>
        <v>****</v>
      </c>
      <c r="AE19">
        <f>Strains!AD17</f>
        <v>1.3115143609734183</v>
      </c>
    </row>
    <row r="20" spans="1:31">
      <c r="A20">
        <f t="shared" si="0"/>
        <v>19</v>
      </c>
      <c r="B20" s="11" t="s">
        <v>181</v>
      </c>
      <c r="C20">
        <f>AVERAGE(Strains!B16,Strains!B34)</f>
        <v>19</v>
      </c>
      <c r="D20">
        <f>AVERAGE(Strains!C16,Strains!C34)</f>
        <v>980043</v>
      </c>
      <c r="E20">
        <f>AVERAGE(Strains!D16,Strains!D34)</f>
        <v>41640.679148553245</v>
      </c>
      <c r="F20">
        <f>AVERAGE(Strains!E16,Strains!E34)</f>
        <v>71.88</v>
      </c>
      <c r="G20">
        <f>AVERAGE(Strains!F16,Strains!F34)</f>
        <v>35.94</v>
      </c>
      <c r="H20">
        <f>AVERAGE(Strains!G16,Strains!G34)</f>
        <v>-135</v>
      </c>
      <c r="I20">
        <f>AVERAGE(Strains!H16,Strains!H34)</f>
        <v>-90.2</v>
      </c>
      <c r="J20">
        <f>AVERAGE(Strains!I16,Strains!I34)</f>
        <v>12.5</v>
      </c>
      <c r="K20">
        <f>AVERAGE(Strains!J16,Strains!J34)</f>
        <v>-166.25800000000001</v>
      </c>
      <c r="L20">
        <f>AVERAGE(Strains!K16,Strains!K34)</f>
        <v>-16.32</v>
      </c>
      <c r="M20">
        <f>AVERAGE(Strains!L16,Strains!L34)</f>
        <v>-43.54</v>
      </c>
      <c r="N20">
        <f>AVERAGE(Strains!M16,Strains!M34)</f>
        <v>0</v>
      </c>
      <c r="O20" t="s">
        <v>72</v>
      </c>
      <c r="P20">
        <f>AVERAGE(Strains!O16,Strains!O34)</f>
        <v>32</v>
      </c>
      <c r="Q20">
        <f>AVERAGE(Strains!P16,Strains!P34)</f>
        <v>167500</v>
      </c>
      <c r="R20">
        <f>AVERAGE(Strains!Q16,Strains!Q34)</f>
        <v>822</v>
      </c>
      <c r="S20">
        <f>AVERAGE(Strains!R16,Strains!R34)</f>
        <v>206.5</v>
      </c>
      <c r="T20">
        <f>AVERAGE(Strains!S16,Strains!S34)</f>
        <v>64</v>
      </c>
      <c r="U20">
        <f>AVERAGE(Strains!T16,Strains!T34)</f>
        <v>8.9750939181575937</v>
      </c>
      <c r="V20">
        <f>1/2*SQRT(Strains!U16^2+Strains!U34^2)</f>
        <v>0.37619061756847166</v>
      </c>
      <c r="W20">
        <f>AVERAGE(Strains!V16,Strains!V34)</f>
        <v>-90.026379988699944</v>
      </c>
      <c r="X20">
        <f>1/2*SQRT(Strains!W16^2+Strains!W34^2)</f>
        <v>2.2344985750627527E-2</v>
      </c>
      <c r="Y20">
        <f>AVERAGE(Strains!X16,Strains!X34)</f>
        <v>1.2557768270739418</v>
      </c>
      <c r="Z20">
        <f>1/2*SQRT(Strains!Y16^2+Strains!Y34^2)</f>
        <v>6.6811879559649082E-2</v>
      </c>
      <c r="AA20">
        <f>AVERAGE(Strains!Z16,Strains!Z34)</f>
        <v>5.8587350656722172</v>
      </c>
      <c r="AB20">
        <f>1/2*SQRT(Strains!AA16^2+Strains!AA34^2)</f>
        <v>0.22875917632472839</v>
      </c>
      <c r="AC20">
        <f>AVERAGE(Strains!AB16,Strains!AB34)</f>
        <v>0.4881931014567184</v>
      </c>
      <c r="AD20" t="e">
        <f>1/2*SQRT(Strains!AC16^2+Strains!AC34^2)</f>
        <v>#VALUE!</v>
      </c>
      <c r="AE20">
        <f>AVERAGE(Strains!AD16,Strains!AD34)</f>
        <v>1.06328185344571</v>
      </c>
    </row>
    <row r="21" spans="1:31">
      <c r="A21">
        <f t="shared" si="0"/>
        <v>20</v>
      </c>
      <c r="B21">
        <f>Strains!A15</f>
        <v>14</v>
      </c>
      <c r="C21">
        <f>Strains!B15</f>
        <v>20</v>
      </c>
      <c r="D21">
        <f>Strains!C15</f>
        <v>980043</v>
      </c>
      <c r="E21">
        <f>Strains!D15</f>
        <v>41640.544438194447</v>
      </c>
      <c r="F21">
        <f>Strains!E15</f>
        <v>71.88</v>
      </c>
      <c r="G21">
        <f>Strains!F15</f>
        <v>35.94</v>
      </c>
      <c r="H21">
        <f>Strains!G15</f>
        <v>-135</v>
      </c>
      <c r="I21">
        <f>Strains!H15</f>
        <v>-90.2</v>
      </c>
      <c r="J21">
        <f>Strains!I15</f>
        <v>12.5</v>
      </c>
      <c r="K21">
        <f>Strains!J15</f>
        <v>-165.26499999999999</v>
      </c>
      <c r="L21">
        <f>Strains!K15</f>
        <v>-16.395</v>
      </c>
      <c r="M21">
        <f>Strains!L15</f>
        <v>-54.3</v>
      </c>
      <c r="N21">
        <f>Strains!M15</f>
        <v>0</v>
      </c>
      <c r="O21" t="str">
        <f>Strains!N15</f>
        <v>OFF</v>
      </c>
      <c r="P21">
        <f>Strains!O15</f>
        <v>32</v>
      </c>
      <c r="Q21">
        <f>Strains!P15</f>
        <v>115000</v>
      </c>
      <c r="R21">
        <f>Strains!Q15</f>
        <v>609</v>
      </c>
      <c r="S21">
        <f>Strains!R15</f>
        <v>244</v>
      </c>
      <c r="T21">
        <f>Strains!S15</f>
        <v>45</v>
      </c>
      <c r="U21">
        <f>Strains!T15</f>
        <v>15.662639752585354</v>
      </c>
      <c r="V21">
        <f>Strains!U15</f>
        <v>0.73343924032041607</v>
      </c>
      <c r="W21">
        <f>Strains!V15</f>
        <v>-90.236161553980494</v>
      </c>
      <c r="X21">
        <f>Strains!W15</f>
        <v>1.7753907875441691E-2</v>
      </c>
      <c r="Y21">
        <f>Strains!X15</f>
        <v>0.95565716790883015</v>
      </c>
      <c r="Z21">
        <f>Strains!Y15</f>
        <v>4.5810902247512497E-2</v>
      </c>
      <c r="AA21">
        <f>Strains!Z15</f>
        <v>5.1573769343708529</v>
      </c>
      <c r="AB21">
        <f>Strains!AA15</f>
        <v>0.22634372605291544</v>
      </c>
      <c r="AC21" t="str">
        <f>Strains!AB15</f>
        <v>****</v>
      </c>
      <c r="AD21" t="str">
        <f>Strains!AC15</f>
        <v>****</v>
      </c>
      <c r="AE21">
        <f>Strains!AD15</f>
        <v>1.1680109874450411</v>
      </c>
    </row>
    <row r="22" spans="1:31">
      <c r="A22">
        <f t="shared" si="0"/>
        <v>21</v>
      </c>
      <c r="B22">
        <f>Strains!A14</f>
        <v>13</v>
      </c>
      <c r="C22">
        <f>Strains!B14</f>
        <v>21</v>
      </c>
      <c r="D22">
        <f>Strains!C14</f>
        <v>980043</v>
      </c>
      <c r="E22">
        <f>Strains!D14</f>
        <v>41640.537294675923</v>
      </c>
      <c r="F22">
        <f>Strains!E14</f>
        <v>71.88</v>
      </c>
      <c r="G22">
        <f>Strains!F14</f>
        <v>35.94</v>
      </c>
      <c r="H22">
        <f>Strains!G14</f>
        <v>-135</v>
      </c>
      <c r="I22">
        <f>Strains!H14</f>
        <v>-90.2</v>
      </c>
      <c r="J22">
        <f>Strains!I14</f>
        <v>12.5</v>
      </c>
      <c r="K22">
        <f>Strains!J14</f>
        <v>-165.357</v>
      </c>
      <c r="L22">
        <f>Strains!K14</f>
        <v>-16.535</v>
      </c>
      <c r="M22">
        <f>Strains!L14</f>
        <v>-65.114999999999995</v>
      </c>
      <c r="N22">
        <f>Strains!M14</f>
        <v>0</v>
      </c>
      <c r="O22" t="str">
        <f>Strains!N14</f>
        <v>OFF</v>
      </c>
      <c r="P22">
        <f>Strains!O14</f>
        <v>32</v>
      </c>
      <c r="Q22">
        <f>Strains!P14</f>
        <v>115000</v>
      </c>
      <c r="R22">
        <f>Strains!Q14</f>
        <v>606</v>
      </c>
      <c r="S22">
        <f>Strains!R14</f>
        <v>290</v>
      </c>
      <c r="T22">
        <f>Strains!S14</f>
        <v>45</v>
      </c>
      <c r="U22">
        <f>Strains!T14</f>
        <v>15.366156057791139</v>
      </c>
      <c r="V22">
        <f>Strains!U14</f>
        <v>0.78586388692002107</v>
      </c>
      <c r="W22">
        <f>Strains!V14</f>
        <v>-90.258472909975751</v>
      </c>
      <c r="X22">
        <f>Strains!W14</f>
        <v>1.5416304546354332E-2</v>
      </c>
      <c r="Y22">
        <f>Strains!X14</f>
        <v>0.76724370442317824</v>
      </c>
      <c r="Z22">
        <f>Strains!Y14</f>
        <v>3.6839267643698943E-2</v>
      </c>
      <c r="AA22">
        <f>Strains!Z14</f>
        <v>4.238486370750377</v>
      </c>
      <c r="AB22">
        <f>Strains!AA14</f>
        <v>0.17906706329353714</v>
      </c>
      <c r="AC22" t="str">
        <f>Strains!AB14</f>
        <v>****</v>
      </c>
      <c r="AD22" t="str">
        <f>Strains!AC14</f>
        <v>****</v>
      </c>
      <c r="AE22">
        <f>Strains!AD14</f>
        <v>1.3039777377040369</v>
      </c>
    </row>
    <row r="23" spans="1:31">
      <c r="A23">
        <f t="shared" si="0"/>
        <v>22</v>
      </c>
      <c r="B23">
        <f>Strains!A13</f>
        <v>12</v>
      </c>
      <c r="C23">
        <f>Strains!B13</f>
        <v>22</v>
      </c>
      <c r="D23">
        <f>Strains!C13</f>
        <v>980043</v>
      </c>
      <c r="E23">
        <f>Strains!D13</f>
        <v>41640.530136689813</v>
      </c>
      <c r="F23">
        <f>Strains!E13</f>
        <v>71.88</v>
      </c>
      <c r="G23">
        <f>Strains!F13</f>
        <v>35.94</v>
      </c>
      <c r="H23">
        <f>Strains!G13</f>
        <v>-135</v>
      </c>
      <c r="I23">
        <f>Strains!H13</f>
        <v>-90.2</v>
      </c>
      <c r="J23">
        <f>Strains!I13</f>
        <v>12.5</v>
      </c>
      <c r="K23">
        <f>Strains!J13</f>
        <v>-166.17099999999999</v>
      </c>
      <c r="L23">
        <f>Strains!K13</f>
        <v>-16.899999999999999</v>
      </c>
      <c r="M23">
        <f>Strains!L13</f>
        <v>-76.67</v>
      </c>
      <c r="N23">
        <f>Strains!M13</f>
        <v>0</v>
      </c>
      <c r="O23" t="str">
        <f>Strains!N13</f>
        <v>OFF</v>
      </c>
      <c r="P23">
        <f>Strains!O13</f>
        <v>32</v>
      </c>
      <c r="Q23">
        <f>Strains!P13</f>
        <v>115000</v>
      </c>
      <c r="R23">
        <f>Strains!Q13</f>
        <v>610</v>
      </c>
      <c r="S23">
        <f>Strains!R13</f>
        <v>273</v>
      </c>
      <c r="T23">
        <f>Strains!S13</f>
        <v>35</v>
      </c>
      <c r="U23">
        <f>Strains!T13</f>
        <v>14.761021987380596</v>
      </c>
      <c r="V23">
        <f>Strains!U13</f>
        <v>0.81621054973069296</v>
      </c>
      <c r="W23">
        <f>Strains!V13</f>
        <v>-90.243663521365463</v>
      </c>
      <c r="X23">
        <f>Strains!W13</f>
        <v>1.6667176319828232E-2</v>
      </c>
      <c r="Y23">
        <f>Strains!X13</f>
        <v>0.7679997766804646</v>
      </c>
      <c r="Z23">
        <f>Strains!Y13</f>
        <v>3.9644738346089878E-2</v>
      </c>
      <c r="AA23">
        <f>Strains!Z13</f>
        <v>3.980665802202398</v>
      </c>
      <c r="AB23">
        <f>Strains!AA13</f>
        <v>0.18475140265134171</v>
      </c>
      <c r="AC23" t="str">
        <f>Strains!AB13</f>
        <v>****</v>
      </c>
      <c r="AD23" t="str">
        <f>Strains!AC13</f>
        <v>****</v>
      </c>
      <c r="AE23">
        <f>Strains!AD13</f>
        <v>1.386862258793323</v>
      </c>
    </row>
    <row r="24" spans="1:31">
      <c r="A24">
        <f t="shared" si="0"/>
        <v>23</v>
      </c>
      <c r="B24">
        <f>Strains!A24</f>
        <v>23</v>
      </c>
      <c r="C24">
        <f>Strains!B24</f>
        <v>23</v>
      </c>
      <c r="D24">
        <f>Strains!C24</f>
        <v>980043</v>
      </c>
      <c r="E24">
        <f>Strains!D24</f>
        <v>41640.623187268517</v>
      </c>
      <c r="F24">
        <f>Strains!E24</f>
        <v>71.88</v>
      </c>
      <c r="G24">
        <f>Strains!F24</f>
        <v>35.94</v>
      </c>
      <c r="H24">
        <f>Strains!G24</f>
        <v>-135</v>
      </c>
      <c r="I24">
        <f>Strains!H24</f>
        <v>-90.2</v>
      </c>
      <c r="J24">
        <f>Strains!I24</f>
        <v>12.5</v>
      </c>
      <c r="K24">
        <f>Strains!J24</f>
        <v>-169.13</v>
      </c>
      <c r="L24">
        <f>Strains!K24</f>
        <v>-16.315000000000001</v>
      </c>
      <c r="M24">
        <f>Strains!L24</f>
        <v>-34.53</v>
      </c>
      <c r="N24">
        <f>Strains!M24</f>
        <v>0</v>
      </c>
      <c r="O24" t="str">
        <f>Strains!N24</f>
        <v>OFF</v>
      </c>
      <c r="P24">
        <f>Strains!O24</f>
        <v>32</v>
      </c>
      <c r="Q24">
        <f>Strains!P24</f>
        <v>345000</v>
      </c>
      <c r="R24">
        <f>Strains!Q24</f>
        <v>1838</v>
      </c>
      <c r="S24">
        <f>Strains!R24</f>
        <v>433</v>
      </c>
      <c r="T24">
        <f>Strains!S24</f>
        <v>129</v>
      </c>
      <c r="U24">
        <f>Strains!T24</f>
        <v>11.868802523559896</v>
      </c>
      <c r="V24">
        <f>Strains!U24</f>
        <v>0.45716417522985237</v>
      </c>
      <c r="W24">
        <f>Strains!V24</f>
        <v>-89.911714706427802</v>
      </c>
      <c r="X24">
        <f>Strains!W24</f>
        <v>2.1758957299617607E-2</v>
      </c>
      <c r="Y24">
        <f>Strains!X24</f>
        <v>1.5305968536682835</v>
      </c>
      <c r="Z24">
        <f>Strains!Y24</f>
        <v>7.9168153679448378E-2</v>
      </c>
      <c r="AA24">
        <f>Strains!Z24</f>
        <v>6.5237221683895186</v>
      </c>
      <c r="AB24">
        <f>Strains!AA24</f>
        <v>0.33763097377829343</v>
      </c>
      <c r="AC24" t="str">
        <f>Strains!AB24</f>
        <v>****</v>
      </c>
      <c r="AD24" t="str">
        <f>Strains!AC24</f>
        <v>****</v>
      </c>
      <c r="AE24">
        <f>Strains!AD24</f>
        <v>1.1698633161293333</v>
      </c>
    </row>
    <row r="25" spans="1:31">
      <c r="A25">
        <f t="shared" si="0"/>
        <v>24</v>
      </c>
      <c r="B25">
        <f>Strains!A25</f>
        <v>24</v>
      </c>
      <c r="C25">
        <f>Strains!B25</f>
        <v>24</v>
      </c>
      <c r="D25">
        <f>Strains!C25</f>
        <v>980043</v>
      </c>
      <c r="E25">
        <f>Strains!D25</f>
        <v>41640.644611689815</v>
      </c>
      <c r="F25">
        <f>Strains!E25</f>
        <v>71.88</v>
      </c>
      <c r="G25">
        <f>Strains!F25</f>
        <v>35.94</v>
      </c>
      <c r="H25">
        <f>Strains!G25</f>
        <v>-135</v>
      </c>
      <c r="I25">
        <f>Strains!H25</f>
        <v>-90.2</v>
      </c>
      <c r="J25">
        <f>Strains!I25</f>
        <v>12.5</v>
      </c>
      <c r="K25">
        <f>Strains!J25</f>
        <v>-168.83</v>
      </c>
      <c r="L25">
        <f>Strains!K25</f>
        <v>-16.315000000000001</v>
      </c>
      <c r="M25">
        <f>Strains!L25</f>
        <v>-34.53</v>
      </c>
      <c r="N25">
        <f>Strains!M25</f>
        <v>0</v>
      </c>
      <c r="O25" t="str">
        <f>Strains!N25</f>
        <v>OFF</v>
      </c>
      <c r="P25">
        <f>Strains!O25</f>
        <v>32</v>
      </c>
      <c r="Q25">
        <f>Strains!P25</f>
        <v>345000</v>
      </c>
      <c r="R25">
        <f>Strains!Q25</f>
        <v>1840</v>
      </c>
      <c r="S25">
        <f>Strains!R25</f>
        <v>346</v>
      </c>
      <c r="T25">
        <f>Strains!S25</f>
        <v>109</v>
      </c>
      <c r="U25">
        <f>Strains!T25</f>
        <v>6.1973579819075786</v>
      </c>
      <c r="V25">
        <f>Strains!U25</f>
        <v>0.29803859335961203</v>
      </c>
      <c r="W25">
        <f>Strains!V25</f>
        <v>-90.124760162708696</v>
      </c>
      <c r="X25">
        <f>Strains!W25</f>
        <v>2.8066726548245442E-2</v>
      </c>
      <c r="Y25">
        <f>Strains!X25</f>
        <v>1.2422299832230557</v>
      </c>
      <c r="Z25">
        <f>Strains!Y25</f>
        <v>7.8597948180148217E-2</v>
      </c>
      <c r="AA25">
        <f>Strains!Z25</f>
        <v>4.9425085352950795</v>
      </c>
      <c r="AB25">
        <f>Strains!AA25</f>
        <v>0.20739590906093014</v>
      </c>
      <c r="AC25">
        <f>Strains!AB25</f>
        <v>0.74515329783287876</v>
      </c>
      <c r="AD25">
        <f>Strains!AC25</f>
        <v>9.7960493213517311E-2</v>
      </c>
      <c r="AE25">
        <f>Strains!AD25</f>
        <v>0.96607377807122652</v>
      </c>
    </row>
    <row r="26" spans="1:31">
      <c r="A26">
        <f t="shared" si="0"/>
        <v>25</v>
      </c>
      <c r="B26">
        <f>Strains!A26</f>
        <v>25</v>
      </c>
      <c r="C26">
        <f>Strains!B26</f>
        <v>25</v>
      </c>
      <c r="D26">
        <f>Strains!C26</f>
        <v>980043</v>
      </c>
      <c r="E26">
        <f>Strains!D26</f>
        <v>41640.665988425928</v>
      </c>
      <c r="F26">
        <f>Strains!E26</f>
        <v>71.88</v>
      </c>
      <c r="G26">
        <f>Strains!F26</f>
        <v>35.94</v>
      </c>
      <c r="H26">
        <f>Strains!G26</f>
        <v>-135</v>
      </c>
      <c r="I26">
        <f>Strains!H26</f>
        <v>-90.2</v>
      </c>
      <c r="J26">
        <f>Strains!I26</f>
        <v>12.5</v>
      </c>
      <c r="K26">
        <f>Strains!J26</f>
        <v>-168.53</v>
      </c>
      <c r="L26">
        <f>Strains!K26</f>
        <v>-16.315000000000001</v>
      </c>
      <c r="M26">
        <f>Strains!L26</f>
        <v>-34.53</v>
      </c>
      <c r="N26">
        <f>Strains!M26</f>
        <v>0</v>
      </c>
      <c r="O26" t="str">
        <f>Strains!N26</f>
        <v>OFF</v>
      </c>
      <c r="P26">
        <f>Strains!O26</f>
        <v>32</v>
      </c>
      <c r="Q26">
        <f>Strains!P26</f>
        <v>345000</v>
      </c>
      <c r="R26">
        <f>Strains!Q26</f>
        <v>1840</v>
      </c>
      <c r="S26">
        <f>Strains!R26</f>
        <v>374</v>
      </c>
      <c r="T26">
        <f>Strains!S26</f>
        <v>109</v>
      </c>
      <c r="U26">
        <f>Strains!T26</f>
        <v>7.7426304343923844</v>
      </c>
      <c r="V26">
        <f>Strains!U26</f>
        <v>0.32570151133083869</v>
      </c>
      <c r="W26">
        <f>Strains!V26</f>
        <v>-90.176767149292829</v>
      </c>
      <c r="X26">
        <f>Strains!W26</f>
        <v>2.470857210595015E-2</v>
      </c>
      <c r="Y26">
        <f>Strains!X26</f>
        <v>1.2544487652393379</v>
      </c>
      <c r="Z26">
        <f>Strains!Y26</f>
        <v>6.8668322359331083E-2</v>
      </c>
      <c r="AA26">
        <f>Strains!Z26</f>
        <v>4.8930391675700902</v>
      </c>
      <c r="AB26">
        <f>Strains!AA26</f>
        <v>0.23341523646557785</v>
      </c>
      <c r="AC26">
        <f>Strains!AB26</f>
        <v>0.70766567249527934</v>
      </c>
      <c r="AD26">
        <f>Strains!AC26</f>
        <v>0.10248963447269546</v>
      </c>
      <c r="AE26">
        <f>Strains!AD26</f>
        <v>1.0221456346493141</v>
      </c>
    </row>
    <row r="27" spans="1:31">
      <c r="A27">
        <f t="shared" si="0"/>
        <v>26</v>
      </c>
      <c r="B27">
        <f>Strains!A27</f>
        <v>26</v>
      </c>
      <c r="C27">
        <f>Strains!B27</f>
        <v>26</v>
      </c>
      <c r="D27">
        <f>Strains!C27</f>
        <v>980043</v>
      </c>
      <c r="E27">
        <f>Strains!D27</f>
        <v>41640.687369675928</v>
      </c>
      <c r="F27">
        <f>Strains!E27</f>
        <v>71.88</v>
      </c>
      <c r="G27">
        <f>Strains!F27</f>
        <v>35.94</v>
      </c>
      <c r="H27">
        <f>Strains!G27</f>
        <v>-135</v>
      </c>
      <c r="I27">
        <f>Strains!H27</f>
        <v>-90.2</v>
      </c>
      <c r="J27">
        <f>Strains!I27</f>
        <v>12.5</v>
      </c>
      <c r="K27">
        <f>Strains!J27</f>
        <v>-168.23</v>
      </c>
      <c r="L27">
        <f>Strains!K27</f>
        <v>-16.315000000000001</v>
      </c>
      <c r="M27">
        <f>Strains!L27</f>
        <v>-34.53</v>
      </c>
      <c r="N27">
        <f>Strains!M27</f>
        <v>0</v>
      </c>
      <c r="O27" t="str">
        <f>Strains!N27</f>
        <v>OFF</v>
      </c>
      <c r="P27">
        <f>Strains!O27</f>
        <v>32</v>
      </c>
      <c r="Q27">
        <f>Strains!P27</f>
        <v>345000</v>
      </c>
      <c r="R27">
        <f>Strains!Q27</f>
        <v>1840</v>
      </c>
      <c r="S27">
        <f>Strains!R27</f>
        <v>432</v>
      </c>
      <c r="T27">
        <f>Strains!S27</f>
        <v>117</v>
      </c>
      <c r="U27">
        <f>Strains!T27</f>
        <v>8.1077030903985268</v>
      </c>
      <c r="V27">
        <f>Strains!U27</f>
        <v>0.25845793679457491</v>
      </c>
      <c r="W27">
        <f>Strains!V27</f>
        <v>-90.109738734874938</v>
      </c>
      <c r="X27">
        <f>Strains!W27</f>
        <v>1.4975982887685554E-2</v>
      </c>
      <c r="Y27">
        <f>Strains!X27</f>
        <v>1.0378775035512131</v>
      </c>
      <c r="Z27">
        <f>Strains!Y27</f>
        <v>3.8309042218899733E-2</v>
      </c>
      <c r="AA27">
        <f>Strains!Z27</f>
        <v>4.4473342702025871</v>
      </c>
      <c r="AB27">
        <f>Strains!AA27</f>
        <v>0.1407040083142044</v>
      </c>
      <c r="AC27">
        <f>Strains!AB27</f>
        <v>0.53667519878451542</v>
      </c>
      <c r="AD27">
        <f>Strains!AC27</f>
        <v>6.8348644484187662E-2</v>
      </c>
      <c r="AE27">
        <f>Strains!AD27</f>
        <v>0.86006625394076475</v>
      </c>
    </row>
    <row r="28" spans="1:31">
      <c r="A28">
        <f t="shared" si="0"/>
        <v>27</v>
      </c>
      <c r="B28">
        <f>Strains!A28</f>
        <v>27</v>
      </c>
      <c r="C28">
        <f>Strains!B28</f>
        <v>27</v>
      </c>
      <c r="D28">
        <f>Strains!C28</f>
        <v>980043</v>
      </c>
      <c r="E28">
        <f>Strains!D28</f>
        <v>41640.70880925926</v>
      </c>
      <c r="F28">
        <f>Strains!E28</f>
        <v>71.88</v>
      </c>
      <c r="G28">
        <f>Strains!F28</f>
        <v>35.94</v>
      </c>
      <c r="H28">
        <f>Strains!G28</f>
        <v>-135</v>
      </c>
      <c r="I28">
        <f>Strains!H28</f>
        <v>-90.2</v>
      </c>
      <c r="J28">
        <f>Strains!I28</f>
        <v>12.5</v>
      </c>
      <c r="K28">
        <f>Strains!J28</f>
        <v>-167.93</v>
      </c>
      <c r="L28">
        <f>Strains!K28</f>
        <v>-16.315000000000001</v>
      </c>
      <c r="M28">
        <f>Strains!L28</f>
        <v>-34.53</v>
      </c>
      <c r="N28">
        <f>Strains!M28</f>
        <v>0</v>
      </c>
      <c r="O28" t="str">
        <f>Strains!N28</f>
        <v>OFF</v>
      </c>
      <c r="P28">
        <f>Strains!O28</f>
        <v>32</v>
      </c>
      <c r="Q28">
        <f>Strains!P28</f>
        <v>345000</v>
      </c>
      <c r="R28">
        <f>Strains!Q28</f>
        <v>1645</v>
      </c>
      <c r="S28">
        <f>Strains!R28</f>
        <v>471</v>
      </c>
      <c r="T28">
        <f>Strains!S28</f>
        <v>127</v>
      </c>
      <c r="U28">
        <f>Strains!T28</f>
        <v>9.2696274833378638</v>
      </c>
      <c r="V28">
        <f>Strains!U28</f>
        <v>0.2712142448819933</v>
      </c>
      <c r="W28">
        <f>Strains!V28</f>
        <v>-90.109018677688567</v>
      </c>
      <c r="X28">
        <f>Strains!W28</f>
        <v>1.5678166668388498E-2</v>
      </c>
      <c r="Y28">
        <f>Strains!X28</f>
        <v>1.167920015522119</v>
      </c>
      <c r="Z28">
        <f>Strains!Y28</f>
        <v>4.1938826972527467E-2</v>
      </c>
      <c r="AA28">
        <f>Strains!Z28</f>
        <v>4.870848890356509</v>
      </c>
      <c r="AB28">
        <f>Strains!AA28</f>
        <v>0.16399025300342118</v>
      </c>
      <c r="AC28">
        <f>Strains!AB28</f>
        <v>0.64295119008846358</v>
      </c>
      <c r="AD28">
        <f>Strains!AC28</f>
        <v>7.8443304857558779E-2</v>
      </c>
      <c r="AE28">
        <f>Strains!AD28</f>
        <v>0.83360357836128451</v>
      </c>
    </row>
    <row r="29" spans="1:31">
      <c r="A29">
        <f t="shared" si="0"/>
        <v>28</v>
      </c>
      <c r="B29">
        <f>Strains!A29</f>
        <v>28</v>
      </c>
      <c r="C29">
        <f>Strains!B29</f>
        <v>28</v>
      </c>
      <c r="D29">
        <f>Strains!C29</f>
        <v>980043</v>
      </c>
      <c r="E29">
        <f>Strains!D29</f>
        <v>41640.727950925924</v>
      </c>
      <c r="F29">
        <f>Strains!E29</f>
        <v>71.88</v>
      </c>
      <c r="G29">
        <f>Strains!F29</f>
        <v>35.94</v>
      </c>
      <c r="H29">
        <f>Strains!G29</f>
        <v>-135</v>
      </c>
      <c r="I29">
        <f>Strains!H29</f>
        <v>-90.2</v>
      </c>
      <c r="J29">
        <f>Strains!I29</f>
        <v>12.5</v>
      </c>
      <c r="K29">
        <f>Strains!J29</f>
        <v>-167.63</v>
      </c>
      <c r="L29">
        <f>Strains!K29</f>
        <v>-16.315000000000001</v>
      </c>
      <c r="M29">
        <f>Strains!L29</f>
        <v>-34.53</v>
      </c>
      <c r="N29">
        <f>Strains!M29</f>
        <v>0</v>
      </c>
      <c r="O29" t="str">
        <f>Strains!N29</f>
        <v>OFF</v>
      </c>
      <c r="P29">
        <f>Strains!O29</f>
        <v>32</v>
      </c>
      <c r="Q29">
        <f>Strains!P29</f>
        <v>345000</v>
      </c>
      <c r="R29">
        <f>Strains!Q29</f>
        <v>1604</v>
      </c>
      <c r="S29">
        <f>Strains!R29</f>
        <v>456</v>
      </c>
      <c r="T29">
        <f>Strains!S29</f>
        <v>113</v>
      </c>
      <c r="U29">
        <f>Strains!T29</f>
        <v>8.5510836117105349</v>
      </c>
      <c r="V29">
        <f>Strains!U29</f>
        <v>0.38398338192358428</v>
      </c>
      <c r="W29">
        <f>Strains!V29</f>
        <v>-90.020358909642383</v>
      </c>
      <c r="X29">
        <f>Strains!W29</f>
        <v>2.0795903837425179E-2</v>
      </c>
      <c r="Y29">
        <f>Strains!X29</f>
        <v>1.0407197367926591</v>
      </c>
      <c r="Z29">
        <f>Strains!Y29</f>
        <v>5.4170924027277946E-2</v>
      </c>
      <c r="AA29">
        <f>Strains!Z29</f>
        <v>4.3672209462655989</v>
      </c>
      <c r="AB29">
        <f>Strains!AA29</f>
        <v>0.19298315211849087</v>
      </c>
      <c r="AC29">
        <f>Strains!AB29</f>
        <v>0.62334594926071463</v>
      </c>
      <c r="AD29">
        <f>Strains!AC29</f>
        <v>0.10266038174175986</v>
      </c>
      <c r="AE29">
        <f>Strains!AD29</f>
        <v>1.239795416409001</v>
      </c>
    </row>
    <row r="30" spans="1:31">
      <c r="A30">
        <f t="shared" si="0"/>
        <v>29</v>
      </c>
      <c r="B30">
        <f>Strains!A30</f>
        <v>29</v>
      </c>
      <c r="C30">
        <f>Strains!B30</f>
        <v>29</v>
      </c>
      <c r="D30">
        <f>Strains!C30</f>
        <v>980043</v>
      </c>
      <c r="E30">
        <f>Strains!D30</f>
        <v>41640.746609374997</v>
      </c>
      <c r="F30">
        <f>Strains!E30</f>
        <v>71.88</v>
      </c>
      <c r="G30">
        <f>Strains!F30</f>
        <v>35.94</v>
      </c>
      <c r="H30">
        <f>Strains!G30</f>
        <v>-135</v>
      </c>
      <c r="I30">
        <f>Strains!H30</f>
        <v>-90.2</v>
      </c>
      <c r="J30">
        <f>Strains!I30</f>
        <v>12.5</v>
      </c>
      <c r="K30">
        <f>Strains!J30</f>
        <v>-167.33</v>
      </c>
      <c r="L30">
        <f>Strains!K30</f>
        <v>-16.315000000000001</v>
      </c>
      <c r="M30">
        <f>Strains!L30</f>
        <v>-34.53</v>
      </c>
      <c r="N30">
        <f>Strains!M30</f>
        <v>0</v>
      </c>
      <c r="O30" t="str">
        <f>Strains!N30</f>
        <v>OFF</v>
      </c>
      <c r="P30">
        <f>Strains!O30</f>
        <v>32</v>
      </c>
      <c r="Q30">
        <f>Strains!P30</f>
        <v>345000</v>
      </c>
      <c r="R30">
        <f>Strains!Q30</f>
        <v>1597</v>
      </c>
      <c r="S30">
        <f>Strains!R30</f>
        <v>516</v>
      </c>
      <c r="T30">
        <f>Strains!S30</f>
        <v>133</v>
      </c>
      <c r="U30">
        <f>Strains!T30</f>
        <v>10.227381788364413</v>
      </c>
      <c r="V30">
        <f>Strains!U30</f>
        <v>0.38887380393374243</v>
      </c>
      <c r="W30">
        <f>Strains!V30</f>
        <v>-90.050061626362591</v>
      </c>
      <c r="X30">
        <f>Strains!W30</f>
        <v>1.9951202339610528E-2</v>
      </c>
      <c r="Y30">
        <f>Strains!X30</f>
        <v>1.1555329766971929</v>
      </c>
      <c r="Z30">
        <f>Strains!Y30</f>
        <v>5.3465700117168974E-2</v>
      </c>
      <c r="AA30">
        <f>Strains!Z30</f>
        <v>5.1162811442144926</v>
      </c>
      <c r="AB30">
        <f>Strains!AA30</f>
        <v>0.22127066995926711</v>
      </c>
      <c r="AC30">
        <f>Strains!AB30</f>
        <v>0.58753297673475635</v>
      </c>
      <c r="AD30">
        <f>Strains!AC30</f>
        <v>0.11176553450077631</v>
      </c>
      <c r="AE30">
        <f>Strains!AD30</f>
        <v>1.1544290045499026</v>
      </c>
    </row>
  </sheetData>
  <sortState ref="B2:AE35">
    <sortCondition ref="C2:C35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1:J36"/>
  <sheetViews>
    <sheetView tabSelected="1" workbookViewId="0">
      <selection activeCell="I1" sqref="I1:I2"/>
    </sheetView>
  </sheetViews>
  <sheetFormatPr defaultRowHeight="15"/>
  <cols>
    <col min="5" max="5" width="11.7109375" bestFit="1" customWidth="1"/>
  </cols>
  <sheetData>
    <row r="1" spans="2:10">
      <c r="H1" t="s">
        <v>168</v>
      </c>
      <c r="I1">
        <v>1.6608736922130301</v>
      </c>
      <c r="J1" t="s">
        <v>169</v>
      </c>
    </row>
    <row r="2" spans="2:10">
      <c r="H2" t="s">
        <v>170</v>
      </c>
      <c r="I2">
        <v>0.15552389509103487</v>
      </c>
      <c r="J2" t="s">
        <v>171</v>
      </c>
    </row>
    <row r="4" spans="2:10">
      <c r="B4" s="6" t="s">
        <v>49</v>
      </c>
      <c r="C4" s="6" t="s">
        <v>60</v>
      </c>
      <c r="D4" s="6" t="s">
        <v>172</v>
      </c>
      <c r="E4" s="6" t="s">
        <v>173</v>
      </c>
      <c r="F4" s="6" t="s">
        <v>54</v>
      </c>
      <c r="G4" s="6" t="s">
        <v>174</v>
      </c>
      <c r="H4" s="6" t="s">
        <v>175</v>
      </c>
      <c r="I4" s="6" t="s">
        <v>176</v>
      </c>
    </row>
    <row r="5" spans="2:10">
      <c r="B5" s="7">
        <f>VLOOKUP(C5,Work!$A$2:$AE$30,2,FALSE)</f>
        <v>1</v>
      </c>
      <c r="C5" s="7">
        <v>1</v>
      </c>
      <c r="D5" s="7">
        <v>1</v>
      </c>
      <c r="E5" s="7">
        <v>0.15</v>
      </c>
      <c r="F5" s="7">
        <f>VLOOKUP(C5,Work!$A$2:$AE$30,23,FALSE)</f>
        <v>-90.305392130370663</v>
      </c>
      <c r="G5" s="8">
        <f>VLOOKUP(C5,Work!$A$2:$AE$30,24,FALSE)</f>
        <v>1.6243154240211083E-2</v>
      </c>
      <c r="H5" s="8">
        <f t="shared" ref="H5:H35" si="0">ABS(lambda/2/SIN(RADIANS((F5-phi0)/2)))</f>
        <v>1.169719619251919</v>
      </c>
      <c r="I5" s="8">
        <f t="shared" ref="I5:I35" si="1">ABS(lambda/2/SIN(RADIANS((F5+G5-phi0)/2)))-H5</f>
        <v>1.6451211887358319E-4</v>
      </c>
    </row>
    <row r="6" spans="2:10">
      <c r="B6" s="7">
        <f>VLOOKUP(C6,Work!$A$2:$AE$30,2,FALSE)</f>
        <v>2</v>
      </c>
      <c r="C6" s="7">
        <v>2</v>
      </c>
      <c r="D6" s="7">
        <v>2</v>
      </c>
      <c r="E6" s="7">
        <v>0.15</v>
      </c>
      <c r="F6" s="7">
        <f>VLOOKUP(C6,Work!$A$2:$AE$30,23,FALSE)</f>
        <v>-90.258630158352588</v>
      </c>
      <c r="G6" s="8">
        <f>VLOOKUP(C6,Work!$A$2:$AE$30,24,FALSE)</f>
        <v>1.781272531617482E-2</v>
      </c>
      <c r="H6" s="8">
        <f t="shared" si="0"/>
        <v>1.1701934174739912</v>
      </c>
      <c r="I6" s="8">
        <f t="shared" si="1"/>
        <v>1.8063302813509097E-4</v>
      </c>
    </row>
    <row r="7" spans="2:10">
      <c r="B7" s="7">
        <f>VLOOKUP(C7,Work!$A$2:$AE$30,2,FALSE)</f>
        <v>3</v>
      </c>
      <c r="C7" s="7">
        <v>3</v>
      </c>
      <c r="D7" s="7">
        <v>3</v>
      </c>
      <c r="E7" s="7">
        <v>0.15</v>
      </c>
      <c r="F7" s="7">
        <f>VLOOKUP(C7,Work!$A$2:$AE$30,23,FALSE)</f>
        <v>-90.25345211833357</v>
      </c>
      <c r="G7" s="8">
        <f>VLOOKUP(C7,Work!$A$2:$AE$30,24,FALSE)</f>
        <v>1.4313640830864621E-2</v>
      </c>
      <c r="H7" s="8">
        <f t="shared" si="0"/>
        <v>1.1702459176224851</v>
      </c>
      <c r="I7" s="8">
        <f t="shared" si="1"/>
        <v>1.451629535997867E-4</v>
      </c>
    </row>
    <row r="8" spans="2:10">
      <c r="B8" s="7" t="str">
        <f>VLOOKUP(C8,Work!$A$2:$AE$30,2,FALSE)</f>
        <v>4 &amp; 30</v>
      </c>
      <c r="C8" s="7">
        <v>4</v>
      </c>
      <c r="D8" s="7">
        <v>4</v>
      </c>
      <c r="E8" s="7">
        <v>0.15</v>
      </c>
      <c r="F8" s="7">
        <f>VLOOKUP(C8,Work!$A$2:$AE$30,23,FALSE)</f>
        <v>-90.069613216002352</v>
      </c>
      <c r="G8" s="8">
        <f>VLOOKUP(C8,Work!$A$2:$AE$30,24,FALSE)</f>
        <v>1.6676345412370053E-2</v>
      </c>
      <c r="H8" s="8">
        <f t="shared" si="0"/>
        <v>1.1721144702892377</v>
      </c>
      <c r="I8" s="8">
        <f t="shared" si="1"/>
        <v>1.699442416840391E-4</v>
      </c>
    </row>
    <row r="9" spans="2:10">
      <c r="B9" s="7">
        <f>VLOOKUP(C9,Work!$A$2:$AE$30,2,FALSE)</f>
        <v>5</v>
      </c>
      <c r="C9" s="7">
        <v>5</v>
      </c>
      <c r="D9" s="7">
        <v>5</v>
      </c>
      <c r="E9" s="7">
        <v>0.15</v>
      </c>
      <c r="F9" s="7">
        <f>VLOOKUP(C9,Work!$A$2:$AE$30,23,FALSE)</f>
        <v>-90.126726086404872</v>
      </c>
      <c r="G9" s="8">
        <f>VLOOKUP(C9,Work!$A$2:$AE$30,24,FALSE)</f>
        <v>2.2272504398213544E-2</v>
      </c>
      <c r="H9" s="8">
        <f t="shared" si="0"/>
        <v>1.1715330091557155</v>
      </c>
      <c r="I9" s="8">
        <f t="shared" si="1"/>
        <v>2.2665116244380279E-4</v>
      </c>
    </row>
    <row r="10" spans="2:10">
      <c r="B10" s="7" t="str">
        <f>VLOOKUP(C10,Work!$A$2:$AE$30,2,FALSE)</f>
        <v>6 &amp; 31</v>
      </c>
      <c r="C10" s="7">
        <v>6</v>
      </c>
      <c r="D10" s="7">
        <v>6</v>
      </c>
      <c r="E10" s="7">
        <v>0.15</v>
      </c>
      <c r="F10" s="7">
        <f>VLOOKUP(C10,Work!$A$2:$AE$30,23,FALSE)</f>
        <v>-90.107530481522815</v>
      </c>
      <c r="G10" s="8">
        <f>VLOOKUP(C10,Work!$A$2:$AE$30,24,FALSE)</f>
        <v>1.9069001330731819E-2</v>
      </c>
      <c r="H10" s="8">
        <f t="shared" si="0"/>
        <v>1.1717283410820529</v>
      </c>
      <c r="I10" s="8">
        <f t="shared" si="1"/>
        <v>1.941406949741431E-4</v>
      </c>
    </row>
    <row r="11" spans="2:10">
      <c r="B11" s="7">
        <f>VLOOKUP(C11,Work!$A$2:$AE$30,2,FALSE)</f>
        <v>7</v>
      </c>
      <c r="C11" s="7">
        <v>7</v>
      </c>
      <c r="D11" s="7">
        <v>7</v>
      </c>
      <c r="E11" s="7">
        <v>0.15</v>
      </c>
      <c r="F11" s="7">
        <f>VLOOKUP(C11,Work!$A$2:$AE$30,23,FALSE)</f>
        <v>-90.083389334117115</v>
      </c>
      <c r="G11" s="8">
        <f>VLOOKUP(C11,Work!$A$2:$AE$30,24,FALSE)</f>
        <v>1.7654995736489647E-2</v>
      </c>
      <c r="H11" s="8">
        <f t="shared" si="0"/>
        <v>1.1719741373784076</v>
      </c>
      <c r="I11" s="8">
        <f t="shared" si="1"/>
        <v>1.7985491738814474E-4</v>
      </c>
    </row>
    <row r="12" spans="2:10">
      <c r="B12" s="7" t="str">
        <f>VLOOKUP(C12,Work!$A$2:$AE$30,2,FALSE)</f>
        <v>8 &amp; 32</v>
      </c>
      <c r="C12" s="7">
        <v>8</v>
      </c>
      <c r="D12" s="7">
        <v>8</v>
      </c>
      <c r="E12" s="7">
        <v>0.15</v>
      </c>
      <c r="F12" s="7">
        <f>VLOOKUP(C12,Work!$A$2:$AE$30,23,FALSE)</f>
        <v>-90.053382984158219</v>
      </c>
      <c r="G12" s="8">
        <f>VLOOKUP(C12,Work!$A$2:$AE$30,24,FALSE)</f>
        <v>1.7005558775213897E-2</v>
      </c>
      <c r="H12" s="8">
        <f t="shared" si="0"/>
        <v>1.1722798673403743</v>
      </c>
      <c r="I12" s="8">
        <f t="shared" si="1"/>
        <v>1.7337347728263452E-4</v>
      </c>
    </row>
    <row r="13" spans="2:10">
      <c r="B13" s="7">
        <f>VLOOKUP(C13,Work!$A$2:$AE$30,2,FALSE)</f>
        <v>9</v>
      </c>
      <c r="C13" s="7">
        <v>9</v>
      </c>
      <c r="D13" s="7">
        <v>9</v>
      </c>
      <c r="E13" s="7">
        <v>0.15</v>
      </c>
      <c r="F13" s="7">
        <f>VLOOKUP(C13,Work!$A$2:$AE$30,23,FALSE)</f>
        <v>-90.092457709131082</v>
      </c>
      <c r="G13" s="8">
        <f>VLOOKUP(C13,Work!$A$2:$AE$30,24,FALSE)</f>
        <v>2.4703328768192333E-2</v>
      </c>
      <c r="H13" s="8">
        <f t="shared" si="0"/>
        <v>1.1718817883234056</v>
      </c>
      <c r="I13" s="8">
        <f t="shared" si="1"/>
        <v>2.5162120068977778E-4</v>
      </c>
    </row>
    <row r="14" spans="2:10">
      <c r="B14" s="7">
        <f>VLOOKUP(C14,Work!$A$2:$AE$30,2,FALSE)</f>
        <v>10</v>
      </c>
      <c r="C14" s="7">
        <v>10</v>
      </c>
      <c r="D14" s="7">
        <v>10</v>
      </c>
      <c r="E14" s="7">
        <v>0.15</v>
      </c>
      <c r="F14" s="7">
        <f>VLOOKUP(C14,Work!$A$2:$AE$30,23,FALSE)</f>
        <v>-90.24518653156936</v>
      </c>
      <c r="G14" s="8">
        <f>VLOOKUP(C14,Work!$A$2:$AE$30,24,FALSE)</f>
        <v>8.4165631552765539E-3</v>
      </c>
      <c r="H14" s="8">
        <f t="shared" si="0"/>
        <v>1.1703297371223194</v>
      </c>
      <c r="I14" s="8">
        <f t="shared" si="1"/>
        <v>8.5369115190081502E-5</v>
      </c>
    </row>
    <row r="15" spans="2:10">
      <c r="B15" s="7">
        <f>VLOOKUP(C15,Work!$A$2:$AE$30,2,FALSE)</f>
        <v>11</v>
      </c>
      <c r="C15" s="7">
        <v>11</v>
      </c>
      <c r="D15" s="7">
        <v>11</v>
      </c>
      <c r="E15" s="7">
        <v>0.15</v>
      </c>
      <c r="F15" s="7">
        <f>VLOOKUP(C15,Work!$A$2:$AE$30,23,FALSE)</f>
        <v>-90.281173259986261</v>
      </c>
      <c r="G15" s="8">
        <f>VLOOKUP(C15,Work!$A$2:$AE$30,24,FALSE)</f>
        <v>1.3613908973073467E-2</v>
      </c>
      <c r="H15" s="8">
        <f t="shared" si="0"/>
        <v>1.1699649356837476</v>
      </c>
      <c r="I15" s="8">
        <f t="shared" si="1"/>
        <v>1.3796538107646583E-4</v>
      </c>
    </row>
    <row r="16" spans="2:10">
      <c r="B16" s="9">
        <f>VLOOKUP(C16,Work!$A$2:$AE$30,2,FALSE)</f>
        <v>22</v>
      </c>
      <c r="C16" s="9">
        <v>12</v>
      </c>
      <c r="D16" s="9">
        <v>1</v>
      </c>
      <c r="E16" s="9">
        <v>2.5</v>
      </c>
      <c r="F16" s="9">
        <f>VLOOKUP(C16,Work!$A$2:$AE$30,23,FALSE)</f>
        <v>-90.255487337206233</v>
      </c>
      <c r="G16" s="10">
        <f>VLOOKUP(C16,Work!$A$2:$AE$30,24,FALSE)</f>
        <v>1.9394632563588855E-2</v>
      </c>
      <c r="H16" s="10">
        <f t="shared" si="0"/>
        <v>1.170225281691134</v>
      </c>
      <c r="I16" s="10">
        <f t="shared" si="1"/>
        <v>1.9669484188211683E-4</v>
      </c>
    </row>
    <row r="17" spans="2:9">
      <c r="B17" s="9">
        <f>VLOOKUP(C17,Work!$A$2:$AE$30,2,FALSE)</f>
        <v>21</v>
      </c>
      <c r="C17" s="9">
        <v>13</v>
      </c>
      <c r="D17" s="9">
        <v>2</v>
      </c>
      <c r="E17" s="9">
        <v>2.5</v>
      </c>
      <c r="F17" s="9">
        <f>VLOOKUP(C17,Work!$A$2:$AE$30,23,FALSE)</f>
        <v>-90.234123938697294</v>
      </c>
      <c r="G17" s="10">
        <f>VLOOKUP(C17,Work!$A$2:$AE$30,24,FALSE)</f>
        <v>1.7763450229635689E-2</v>
      </c>
      <c r="H17" s="10">
        <f t="shared" si="0"/>
        <v>1.1704419487681259</v>
      </c>
      <c r="I17" s="10">
        <f t="shared" si="1"/>
        <v>1.8024857335197098E-4</v>
      </c>
    </row>
    <row r="18" spans="2:9">
      <c r="B18" s="9">
        <f>VLOOKUP(C18,Work!$A$2:$AE$30,2,FALSE)</f>
        <v>20</v>
      </c>
      <c r="C18" s="9">
        <v>14</v>
      </c>
      <c r="D18" s="9">
        <v>3</v>
      </c>
      <c r="E18" s="9">
        <v>2.5</v>
      </c>
      <c r="F18" s="9">
        <f>VLOOKUP(C18,Work!$A$2:$AE$30,23,FALSE)</f>
        <v>-90.256736569521038</v>
      </c>
      <c r="G18" s="10">
        <f>VLOOKUP(C18,Work!$A$2:$AE$30,24,FALSE)</f>
        <v>1.310797428760623E-2</v>
      </c>
      <c r="H18" s="10">
        <f t="shared" si="0"/>
        <v>1.1702126157479527</v>
      </c>
      <c r="I18" s="10">
        <f t="shared" si="1"/>
        <v>1.3292209148341172E-4</v>
      </c>
    </row>
    <row r="19" spans="2:9">
      <c r="B19" s="9">
        <f>VLOOKUP(C19,Work!$A$2:$AE$30,2,FALSE)</f>
        <v>19</v>
      </c>
      <c r="C19" s="9">
        <v>15</v>
      </c>
      <c r="D19" s="9">
        <v>4</v>
      </c>
      <c r="E19" s="9">
        <v>2.5</v>
      </c>
      <c r="F19" s="9">
        <f>VLOOKUP(C19,Work!$A$2:$AE$30,23,FALSE)</f>
        <v>-90.066191576925078</v>
      </c>
      <c r="G19" s="10">
        <f>VLOOKUP(C19,Work!$A$2:$AE$30,24,FALSE)</f>
        <v>3.4003465042427045E-2</v>
      </c>
      <c r="H19" s="10">
        <f t="shared" si="0"/>
        <v>1.172149333269431</v>
      </c>
      <c r="I19" s="10">
        <f t="shared" si="1"/>
        <v>3.4662988162836861E-4</v>
      </c>
    </row>
    <row r="20" spans="2:9">
      <c r="B20" s="9">
        <f>VLOOKUP(C20,Work!$A$2:$AE$30,2,FALSE)</f>
        <v>18</v>
      </c>
      <c r="C20" s="9">
        <v>16</v>
      </c>
      <c r="D20" s="9">
        <v>5</v>
      </c>
      <c r="E20" s="9">
        <v>2.5</v>
      </c>
      <c r="F20" s="9">
        <f>VLOOKUP(C20,Work!$A$2:$AE$30,23,FALSE)</f>
        <v>-90.041983625843628</v>
      </c>
      <c r="G20" s="10">
        <f>VLOOKUP(C20,Work!$A$2:$AE$30,24,FALSE)</f>
        <v>2.7310900633903627E-2</v>
      </c>
      <c r="H20" s="10">
        <f t="shared" si="0"/>
        <v>1.1723960764897172</v>
      </c>
      <c r="I20" s="10">
        <f t="shared" si="1"/>
        <v>2.7855808367815982E-4</v>
      </c>
    </row>
    <row r="21" spans="2:9">
      <c r="B21" s="9" t="str">
        <f>VLOOKUP(C21,Work!$A$2:$AE$30,2,FALSE)</f>
        <v>17 &amp; 34</v>
      </c>
      <c r="C21" s="9">
        <v>17</v>
      </c>
      <c r="D21" s="9">
        <v>6</v>
      </c>
      <c r="E21" s="9">
        <v>2.5</v>
      </c>
      <c r="F21" s="9">
        <f>VLOOKUP(C21,Work!$A$2:$AE$30,23,FALSE)</f>
        <v>-90.041177773430164</v>
      </c>
      <c r="G21" s="10">
        <f>VLOOKUP(C21,Work!$A$2:$AE$30,24,FALSE)</f>
        <v>1.7956068632589105E-2</v>
      </c>
      <c r="H21" s="10">
        <f t="shared" si="0"/>
        <v>1.1724042929494496</v>
      </c>
      <c r="I21" s="10">
        <f t="shared" si="1"/>
        <v>1.8312474067583295E-4</v>
      </c>
    </row>
    <row r="22" spans="2:9">
      <c r="B22" s="9">
        <f>VLOOKUP(C22,Work!$A$2:$AE$30,2,FALSE)</f>
        <v>16</v>
      </c>
      <c r="C22" s="9">
        <v>18</v>
      </c>
      <c r="D22" s="9">
        <v>7</v>
      </c>
      <c r="E22" s="9">
        <v>2.5</v>
      </c>
      <c r="F22" s="9">
        <f>VLOOKUP(C22,Work!$A$2:$AE$30,23,FALSE)</f>
        <v>-90.022493995075848</v>
      </c>
      <c r="G22" s="10">
        <f>VLOOKUP(C22,Work!$A$2:$AE$30,24,FALSE)</f>
        <v>1.9936149666334519E-2</v>
      </c>
      <c r="H22" s="10">
        <f t="shared" si="0"/>
        <v>1.1725948410418936</v>
      </c>
      <c r="I22" s="10">
        <f t="shared" si="1"/>
        <v>2.0342321297173172E-4</v>
      </c>
    </row>
    <row r="23" spans="2:9">
      <c r="B23" s="9" t="str">
        <f>VLOOKUP(C23,Work!$A$2:$AE$30,2,FALSE)</f>
        <v>15 &amp; 33</v>
      </c>
      <c r="C23" s="9">
        <v>19</v>
      </c>
      <c r="D23" s="9">
        <v>8</v>
      </c>
      <c r="E23" s="9">
        <v>2.5</v>
      </c>
      <c r="F23" s="9">
        <f>VLOOKUP(C23,Work!$A$2:$AE$30,23,FALSE)</f>
        <v>-90.026379988699944</v>
      </c>
      <c r="G23" s="10">
        <f>VLOOKUP(C23,Work!$A$2:$AE$30,24,FALSE)</f>
        <v>2.2344985750627527E-2</v>
      </c>
      <c r="H23" s="10">
        <f t="shared" si="0"/>
        <v>1.1725552017386605</v>
      </c>
      <c r="I23" s="10">
        <f t="shared" si="1"/>
        <v>2.2798635155107938E-4</v>
      </c>
    </row>
    <row r="24" spans="2:9">
      <c r="B24" s="9">
        <f>VLOOKUP(C24,Work!$A$2:$AE$30,2,FALSE)</f>
        <v>14</v>
      </c>
      <c r="C24" s="9">
        <v>20</v>
      </c>
      <c r="D24" s="9">
        <v>9</v>
      </c>
      <c r="E24" s="9">
        <v>2.5</v>
      </c>
      <c r="F24" s="9">
        <f>VLOOKUP(C24,Work!$A$2:$AE$30,23,FALSE)</f>
        <v>-90.236161553980494</v>
      </c>
      <c r="G24" s="10">
        <f>VLOOKUP(C24,Work!$A$2:$AE$30,24,FALSE)</f>
        <v>1.7753907875441691E-2</v>
      </c>
      <c r="H24" s="10">
        <f t="shared" si="0"/>
        <v>1.1704212781063836</v>
      </c>
      <c r="I24" s="10">
        <f t="shared" si="1"/>
        <v>1.801421343592402E-4</v>
      </c>
    </row>
    <row r="25" spans="2:9">
      <c r="B25" s="9">
        <f>VLOOKUP(C25,Work!$A$2:$AE$30,2,FALSE)</f>
        <v>13</v>
      </c>
      <c r="C25" s="9">
        <v>21</v>
      </c>
      <c r="D25" s="9">
        <v>10</v>
      </c>
      <c r="E25" s="9">
        <v>2.5</v>
      </c>
      <c r="F25" s="9">
        <f>VLOOKUP(C25,Work!$A$2:$AE$30,23,FALSE)</f>
        <v>-90.258472909975751</v>
      </c>
      <c r="G25" s="10">
        <f>VLOOKUP(C25,Work!$A$2:$AE$30,24,FALSE)</f>
        <v>1.5416304546354332E-2</v>
      </c>
      <c r="H25" s="10">
        <f t="shared" si="0"/>
        <v>1.170195011710774</v>
      </c>
      <c r="I25" s="10">
        <f t="shared" si="1"/>
        <v>1.5632745717808483E-4</v>
      </c>
    </row>
    <row r="26" spans="2:9">
      <c r="B26" s="9">
        <f>VLOOKUP(C26,Work!$A$2:$AE$30,2,FALSE)</f>
        <v>12</v>
      </c>
      <c r="C26" s="9">
        <v>22</v>
      </c>
      <c r="D26" s="9">
        <v>11</v>
      </c>
      <c r="E26" s="9">
        <v>2.5</v>
      </c>
      <c r="F26" s="9">
        <f>VLOOKUP(C26,Work!$A$2:$AE$30,23,FALSE)</f>
        <v>-90.243663521365463</v>
      </c>
      <c r="G26" s="10">
        <f>VLOOKUP(C26,Work!$A$2:$AE$30,24,FALSE)</f>
        <v>1.6667176319828232E-2</v>
      </c>
      <c r="H26" s="10">
        <f t="shared" si="0"/>
        <v>1.1703451836087166</v>
      </c>
      <c r="I26" s="10">
        <f t="shared" si="1"/>
        <v>1.6907994628501122E-4</v>
      </c>
    </row>
    <row r="27" spans="2:9">
      <c r="B27" s="7">
        <f>VLOOKUP(C27,Work!$A$2:$AE$30,2,FALSE)</f>
        <v>7</v>
      </c>
      <c r="C27" s="7">
        <v>7</v>
      </c>
      <c r="D27" s="7">
        <v>7</v>
      </c>
      <c r="E27" s="7">
        <v>0.15</v>
      </c>
      <c r="F27" s="7">
        <f>VLOOKUP(C27,Work!$A$2:$AE$30,23,FALSE)</f>
        <v>-90.083389334117115</v>
      </c>
      <c r="G27" s="8">
        <f>VLOOKUP(C27,Work!$A$2:$AE$30,24,FALSE)</f>
        <v>1.7654995736489647E-2</v>
      </c>
      <c r="H27" s="8">
        <f t="shared" si="0"/>
        <v>1.1719741373784076</v>
      </c>
      <c r="I27" s="8">
        <f t="shared" si="1"/>
        <v>1.7985491738814474E-4</v>
      </c>
    </row>
    <row r="28" spans="2:9">
      <c r="B28" s="7">
        <f>VLOOKUP(C28,Work!$A$2:$AE$30,2,FALSE)</f>
        <v>23</v>
      </c>
      <c r="C28" s="7">
        <v>23</v>
      </c>
      <c r="D28" s="7">
        <v>7</v>
      </c>
      <c r="E28" s="7">
        <v>0.45</v>
      </c>
      <c r="F28" s="7">
        <f>VLOOKUP(C28,Work!$A$2:$AE$30,23,FALSE)</f>
        <v>-89.911714706427802</v>
      </c>
      <c r="G28" s="8">
        <f>VLOOKUP(C28,Work!$A$2:$AE$30,24,FALSE)</f>
        <v>2.1758957299617607E-2</v>
      </c>
      <c r="H28" s="8">
        <f t="shared" si="0"/>
        <v>1.1737265479713641</v>
      </c>
      <c r="I28" s="8">
        <f t="shared" si="1"/>
        <v>2.2267239487461232E-4</v>
      </c>
    </row>
    <row r="29" spans="2:9">
      <c r="B29" s="7">
        <f>VLOOKUP(C29,Work!$A$2:$AE$30,2,FALSE)</f>
        <v>24</v>
      </c>
      <c r="C29" s="7">
        <v>24</v>
      </c>
      <c r="D29" s="7">
        <v>7</v>
      </c>
      <c r="E29" s="7">
        <v>0.75</v>
      </c>
      <c r="F29" s="7">
        <f>VLOOKUP(C29,Work!$A$2:$AE$30,23,FALSE)</f>
        <v>-90.124760162708696</v>
      </c>
      <c r="G29" s="8">
        <f>VLOOKUP(C29,Work!$A$2:$AE$30,24,FALSE)</f>
        <v>2.8066726548245442E-2</v>
      </c>
      <c r="H29" s="8">
        <f t="shared" si="0"/>
        <v>1.1715530096298252</v>
      </c>
      <c r="I29" s="8">
        <f t="shared" si="1"/>
        <v>2.8565108047984289E-4</v>
      </c>
    </row>
    <row r="30" spans="2:9">
      <c r="B30" s="7">
        <f>VLOOKUP(C30,Work!$A$2:$AE$30,2,FALSE)</f>
        <v>25</v>
      </c>
      <c r="C30" s="7">
        <v>25</v>
      </c>
      <c r="D30" s="7">
        <v>7</v>
      </c>
      <c r="E30" s="7">
        <v>1.05</v>
      </c>
      <c r="F30" s="7">
        <f>VLOOKUP(C30,Work!$A$2:$AE$30,23,FALSE)</f>
        <v>-90.176767149292829</v>
      </c>
      <c r="G30" s="8">
        <f>VLOOKUP(C30,Work!$A$2:$AE$30,24,FALSE)</f>
        <v>2.470857210595015E-2</v>
      </c>
      <c r="H30" s="8">
        <f t="shared" si="0"/>
        <v>1.1710242584270409</v>
      </c>
      <c r="I30" s="8">
        <f t="shared" si="1"/>
        <v>2.5112062664800483E-4</v>
      </c>
    </row>
    <row r="31" spans="2:9">
      <c r="B31" s="7">
        <f>VLOOKUP(C31,Work!$A$2:$AE$30,2,FALSE)</f>
        <v>26</v>
      </c>
      <c r="C31" s="7">
        <v>26</v>
      </c>
      <c r="D31" s="7">
        <v>7</v>
      </c>
      <c r="E31" s="7">
        <v>1.35</v>
      </c>
      <c r="F31" s="7">
        <f>VLOOKUP(C31,Work!$A$2:$AE$30,23,FALSE)</f>
        <v>-90.109738734874938</v>
      </c>
      <c r="G31" s="8">
        <f>VLOOKUP(C31,Work!$A$2:$AE$30,24,FALSE)</f>
        <v>1.4975982887685554E-2</v>
      </c>
      <c r="H31" s="8">
        <f t="shared" si="0"/>
        <v>1.171705865199933</v>
      </c>
      <c r="I31" s="8">
        <f t="shared" si="1"/>
        <v>1.5245288931220458E-4</v>
      </c>
    </row>
    <row r="32" spans="2:9">
      <c r="B32" s="7">
        <f>VLOOKUP(C32,Work!$A$2:$AE$30,2,FALSE)</f>
        <v>27</v>
      </c>
      <c r="C32" s="7">
        <v>27</v>
      </c>
      <c r="D32" s="7">
        <v>7</v>
      </c>
      <c r="E32" s="7">
        <v>1.65</v>
      </c>
      <c r="F32" s="7">
        <f>VLOOKUP(C32,Work!$A$2:$AE$30,23,FALSE)</f>
        <v>-90.109018677688567</v>
      </c>
      <c r="G32" s="8">
        <f>VLOOKUP(C32,Work!$A$2:$AE$30,24,FALSE)</f>
        <v>1.5678166668388498E-2</v>
      </c>
      <c r="H32" s="8">
        <f t="shared" si="0"/>
        <v>1.1717131938905641</v>
      </c>
      <c r="I32" s="8">
        <f t="shared" si="1"/>
        <v>1.5960546667881381E-4</v>
      </c>
    </row>
    <row r="33" spans="2:9">
      <c r="B33" s="7">
        <f>VLOOKUP(C33,Work!$A$2:$AE$30,2,FALSE)</f>
        <v>28</v>
      </c>
      <c r="C33" s="7">
        <v>28</v>
      </c>
      <c r="D33" s="7">
        <v>7</v>
      </c>
      <c r="E33" s="7">
        <v>1.95</v>
      </c>
      <c r="F33" s="7">
        <f>VLOOKUP(C33,Work!$A$2:$AE$30,23,FALSE)</f>
        <v>-90.020358909642383</v>
      </c>
      <c r="G33" s="8">
        <f>VLOOKUP(C33,Work!$A$2:$AE$30,24,FALSE)</f>
        <v>2.0795903837425179E-2</v>
      </c>
      <c r="H33" s="8">
        <f t="shared" si="0"/>
        <v>1.1726166218194471</v>
      </c>
      <c r="I33" s="8">
        <f t="shared" si="1"/>
        <v>2.1221015381756025E-4</v>
      </c>
    </row>
    <row r="34" spans="2:9">
      <c r="B34" s="7">
        <f>VLOOKUP(C34,Work!$A$2:$AE$30,2,FALSE)</f>
        <v>29</v>
      </c>
      <c r="C34" s="7">
        <v>29</v>
      </c>
      <c r="D34" s="7">
        <v>7</v>
      </c>
      <c r="E34" s="7">
        <v>2.25</v>
      </c>
      <c r="F34" s="7">
        <f>VLOOKUP(C34,Work!$A$2:$AE$30,23,FALSE)</f>
        <v>-90.050061626362591</v>
      </c>
      <c r="G34" s="8">
        <f>VLOOKUP(C34,Work!$A$2:$AE$30,24,FALSE)</f>
        <v>1.9951202339610528E-2</v>
      </c>
      <c r="H34" s="8">
        <f t="shared" si="0"/>
        <v>1.1723137228776308</v>
      </c>
      <c r="I34" s="8">
        <f t="shared" si="1"/>
        <v>2.0343012887313883E-4</v>
      </c>
    </row>
    <row r="35" spans="2:9">
      <c r="B35" s="7">
        <f>VLOOKUP(C35,Work!$A$2:$AE$30,2,FALSE)</f>
        <v>16</v>
      </c>
      <c r="C35" s="7">
        <v>18</v>
      </c>
      <c r="D35" s="7">
        <v>7</v>
      </c>
      <c r="E35" s="7">
        <v>2.5</v>
      </c>
      <c r="F35" s="7">
        <f>VLOOKUP(C35,Work!$A$2:$AE$30,23,FALSE)</f>
        <v>-90.022493995075848</v>
      </c>
      <c r="G35" s="8">
        <f>VLOOKUP(C35,Work!$A$2:$AE$30,24,FALSE)</f>
        <v>1.9936149666334519E-2</v>
      </c>
      <c r="H35" s="8">
        <f t="shared" si="0"/>
        <v>1.1725948410418936</v>
      </c>
      <c r="I35" s="8">
        <f t="shared" si="1"/>
        <v>2.0342321297173172E-4</v>
      </c>
    </row>
    <row r="36" spans="2:9">
      <c r="G36" s="12">
        <f>AVERAGE(G5:G35)</f>
        <v>1.9127851599190188E-2</v>
      </c>
      <c r="I36" s="13">
        <f>AVERAGE(I5:I35)</f>
        <v>1.9467053152989072E-4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Navigation</vt:lpstr>
      <vt:lpstr>Strains</vt:lpstr>
      <vt:lpstr>980043</vt:lpstr>
      <vt:lpstr>Work</vt:lpstr>
      <vt:lpstr>d0 data</vt:lpstr>
      <vt:lpstr>lambda</vt:lpstr>
      <vt:lpstr>phi0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Michael Gharghouri</cp:lastModifiedBy>
  <dcterms:created xsi:type="dcterms:W3CDTF">2014-01-01T20:48:58Z</dcterms:created>
  <dcterms:modified xsi:type="dcterms:W3CDTF">2014-01-03T17:38:36Z</dcterms:modified>
</cp:coreProperties>
</file>